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hared drives\HAN and HPH SALES\SCHEDULE ALL TRADES\EUROPE TRADE\"/>
    </mc:Choice>
  </mc:AlternateContent>
  <xr:revisionPtr revIDLastSave="0" documentId="13_ncr:1_{9C35A946-3DE8-4335-868F-025332ECB2ED}" xr6:coauthVersionLast="41" xr6:coauthVersionMax="41" xr10:uidLastSave="{00000000-0000-0000-0000-000000000000}"/>
  <bookViews>
    <workbookView xWindow="-108" yWindow="-108" windowWidth="23256" windowHeight="12576" tabRatio="713" activeTab="1" xr2:uid="{00000000-000D-0000-FFFF-FFFF00000000}"/>
  </bookViews>
  <sheets>
    <sheet name="Main" sheetId="5" r:id="rId1"/>
    <sheet name="WA1" sheetId="27" r:id="rId2"/>
    <sheet name="SAS" sheetId="28" r:id="rId3"/>
  </sheets>
  <externalReferences>
    <externalReference r:id="rId4"/>
  </externalReferences>
  <definedNames>
    <definedName name="Date01">'[1]Main page'!$I$39</definedName>
    <definedName name="Date02">'[1]Main page'!$K$39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7" l="1"/>
  <c r="J9" i="27" s="1"/>
  <c r="K9" i="27" s="1"/>
  <c r="I9" i="28" l="1"/>
  <c r="J9" i="28" s="1"/>
  <c r="H10" i="27" l="1"/>
  <c r="I10" i="27" l="1"/>
  <c r="H10" i="28" l="1"/>
  <c r="I10" i="28" s="1"/>
  <c r="J10" i="28" l="1"/>
  <c r="H11" i="28" l="1"/>
  <c r="I11" i="28" s="1"/>
  <c r="H11" i="27" l="1"/>
  <c r="H12" i="27" s="1"/>
  <c r="H13" i="27" s="1"/>
  <c r="H14" i="27" s="1"/>
  <c r="I12" i="27" l="1"/>
  <c r="J12" i="27" s="1"/>
  <c r="K12" i="27" s="1"/>
  <c r="I11" i="27"/>
  <c r="J11" i="27" s="1"/>
  <c r="K11" i="27" s="1"/>
  <c r="J10" i="27"/>
  <c r="K10" i="27" s="1"/>
  <c r="E9" i="27" l="1"/>
  <c r="D10" i="27"/>
  <c r="E10" i="27" s="1"/>
  <c r="D11" i="27" l="1"/>
  <c r="D12" i="27" l="1"/>
  <c r="E11" i="27"/>
  <c r="E12" i="27" l="1"/>
  <c r="D13" i="27"/>
  <c r="E13" i="27" l="1"/>
  <c r="D14" i="27"/>
  <c r="E14" i="27" s="1"/>
  <c r="E9" i="28" l="1"/>
  <c r="D10" i="28"/>
  <c r="D11" i="28" s="1"/>
  <c r="E11" i="28" s="1"/>
  <c r="H13" i="28"/>
  <c r="I13" i="28" s="1"/>
  <c r="H12" i="28"/>
  <c r="I12" i="28" s="1"/>
  <c r="J12" i="28" s="1"/>
  <c r="J13" i="28" l="1"/>
  <c r="E10" i="28"/>
  <c r="J11" i="28"/>
  <c r="D12" i="28"/>
  <c r="E12" i="28" l="1"/>
  <c r="D13" i="28"/>
  <c r="E13" i="28" s="1"/>
  <c r="D15" i="27" l="1"/>
  <c r="D16" i="27" l="1"/>
  <c r="E15" i="27"/>
  <c r="D17" i="27" l="1"/>
  <c r="D18" i="27" s="1"/>
  <c r="E16" i="27"/>
  <c r="E17" i="27" l="1"/>
  <c r="D19" i="27"/>
  <c r="E18" i="27"/>
  <c r="E19" i="27" l="1"/>
  <c r="D20" i="27"/>
  <c r="E20" i="27" l="1"/>
  <c r="D21" i="27"/>
  <c r="E21" i="27" l="1"/>
  <c r="D22" i="27"/>
  <c r="E8" i="28"/>
  <c r="E8" i="27"/>
  <c r="E22" i="27" l="1"/>
  <c r="D23" i="27"/>
  <c r="D24" i="27" l="1"/>
  <c r="E23" i="27"/>
  <c r="E24" i="27" l="1"/>
  <c r="D25" i="27"/>
  <c r="H14" i="28"/>
  <c r="I14" i="28" s="1"/>
  <c r="D14" i="28"/>
  <c r="E25" i="27" l="1"/>
  <c r="D26" i="27"/>
  <c r="H15" i="28"/>
  <c r="J14" i="28"/>
  <c r="D15" i="28"/>
  <c r="E14" i="28"/>
  <c r="H15" i="27"/>
  <c r="H16" i="27" s="1"/>
  <c r="H17" i="27" s="1"/>
  <c r="H18" i="27" s="1"/>
  <c r="H19" i="27" s="1"/>
  <c r="H20" i="27" l="1"/>
  <c r="I19" i="27"/>
  <c r="J19" i="27"/>
  <c r="K19" i="27"/>
  <c r="E26" i="27"/>
  <c r="D27" i="27"/>
  <c r="H16" i="28"/>
  <c r="D16" i="28"/>
  <c r="E15" i="28"/>
  <c r="D28" i="27" l="1"/>
  <c r="E27" i="27"/>
  <c r="H21" i="27"/>
  <c r="H22" i="27" s="1"/>
  <c r="J20" i="27"/>
  <c r="K20" i="27"/>
  <c r="I20" i="27"/>
  <c r="H17" i="28"/>
  <c r="H18" i="28" s="1"/>
  <c r="E16" i="28"/>
  <c r="D17" i="28"/>
  <c r="H23" i="27" l="1"/>
  <c r="K22" i="27"/>
  <c r="J22" i="27"/>
  <c r="I22" i="27"/>
  <c r="H19" i="28"/>
  <c r="I18" i="28"/>
  <c r="J18" i="28"/>
  <c r="D29" i="27"/>
  <c r="E28" i="27"/>
  <c r="E17" i="28"/>
  <c r="D18" i="28"/>
  <c r="E29" i="27" l="1"/>
  <c r="D30" i="27"/>
  <c r="E30" i="27" s="1"/>
  <c r="H20" i="28"/>
  <c r="J19" i="28"/>
  <c r="I19" i="28"/>
  <c r="H24" i="27"/>
  <c r="H25" i="27" s="1"/>
  <c r="I23" i="27"/>
  <c r="K23" i="27"/>
  <c r="J23" i="27"/>
  <c r="D19" i="28"/>
  <c r="E18" i="28"/>
  <c r="H21" i="28" l="1"/>
  <c r="I20" i="28"/>
  <c r="J20" i="28"/>
  <c r="K25" i="27"/>
  <c r="H26" i="27"/>
  <c r="J25" i="27"/>
  <c r="I25" i="27"/>
  <c r="E19" i="28"/>
  <c r="D20" i="28"/>
  <c r="I26" i="27" l="1"/>
  <c r="H27" i="27"/>
  <c r="K26" i="27"/>
  <c r="J26" i="27"/>
  <c r="H22" i="28"/>
  <c r="J21" i="28"/>
  <c r="I21" i="28"/>
  <c r="D21" i="28"/>
  <c r="E20" i="28"/>
  <c r="I27" i="27" l="1"/>
  <c r="J27" i="27"/>
  <c r="K27" i="27"/>
  <c r="H23" i="28"/>
  <c r="H24" i="28" s="1"/>
  <c r="I22" i="28"/>
  <c r="J22" i="28"/>
  <c r="H28" i="27"/>
  <c r="E21" i="28"/>
  <c r="D22" i="28"/>
  <c r="H25" i="28" l="1"/>
  <c r="J24" i="28"/>
  <c r="I24" i="28"/>
  <c r="H29" i="27"/>
  <c r="J28" i="27"/>
  <c r="K28" i="27"/>
  <c r="I28" i="27"/>
  <c r="D23" i="28"/>
  <c r="E22" i="28"/>
  <c r="H30" i="27" l="1"/>
  <c r="K29" i="27"/>
  <c r="J29" i="27"/>
  <c r="I29" i="27"/>
  <c r="I25" i="28"/>
  <c r="J25" i="28"/>
  <c r="H26" i="28"/>
  <c r="D24" i="28"/>
  <c r="E23" i="28"/>
  <c r="H27" i="28" l="1"/>
  <c r="J26" i="28"/>
  <c r="I26" i="28"/>
  <c r="I30" i="27"/>
  <c r="K30" i="27"/>
  <c r="J30" i="27"/>
  <c r="D25" i="28"/>
  <c r="E24" i="28"/>
  <c r="E25" i="28" l="1"/>
  <c r="D26" i="28"/>
  <c r="H28" i="28"/>
  <c r="I27" i="28"/>
  <c r="J27" i="28"/>
  <c r="E26" i="28" l="1"/>
  <c r="D27" i="28"/>
  <c r="H29" i="28"/>
  <c r="H30" i="28" s="1"/>
  <c r="J28" i="28"/>
  <c r="I28" i="28"/>
  <c r="H31" i="28" l="1"/>
  <c r="I30" i="28"/>
  <c r="J30" i="28"/>
  <c r="E27" i="28"/>
  <c r="D28" i="28"/>
  <c r="D29" i="28" l="1"/>
  <c r="E28" i="28"/>
  <c r="J31" i="28"/>
  <c r="I31" i="28"/>
  <c r="D30" i="28" l="1"/>
  <c r="E29" i="28"/>
  <c r="E30" i="28" l="1"/>
  <c r="D31" i="28"/>
  <c r="E31" i="28" s="1"/>
</calcChain>
</file>

<file path=xl/sharedStrings.xml><?xml version="1.0" encoding="utf-8"?>
<sst xmlns="http://schemas.openxmlformats.org/spreadsheetml/2006/main" count="330" uniqueCount="135">
  <si>
    <t>VOY</t>
  </si>
  <si>
    <t>ETD</t>
  </si>
  <si>
    <t>CONTACT US</t>
  </si>
  <si>
    <t>HPH</t>
  </si>
  <si>
    <t>Schedule is subject to changes with/without prior notice.</t>
  </si>
  <si>
    <t>Ocean Network Express (Vietnam) Co., Ltd - Hanoi Branch</t>
  </si>
  <si>
    <t>Tel #: 84 24 44582600/ Fax # : 84 24 32181928/ 84 24 32181918</t>
  </si>
  <si>
    <t>Website: www.one-line.com</t>
  </si>
  <si>
    <t>VN.HAN.CSVC@one-line.com</t>
  </si>
  <si>
    <t>Room 720, 7th Floor, TD Business Center</t>
  </si>
  <si>
    <t>20A Le Hong Phong Str, Ngo Quyen Dist, Hai Phong City</t>
  </si>
  <si>
    <t>Ocean Network Express (Vietnam) Co., Ltd -Haiphong Branch Office</t>
  </si>
  <si>
    <t>Tel #:  84 22 53266430 Fax # : 84 22 53556776</t>
  </si>
  <si>
    <t>Schedule Hai Phong export to</t>
  </si>
  <si>
    <t>23 Phan Chu Trinh Str, Hoan Kiem Dist, Hanoi</t>
  </si>
  <si>
    <t>6Fl, Sun Red River Building</t>
  </si>
  <si>
    <t>Europe</t>
  </si>
  <si>
    <t>SIN</t>
  </si>
  <si>
    <t>CY CUT 
OFF</t>
  </si>
  <si>
    <t>CONNECTING VESSELS</t>
  </si>
  <si>
    <t>NORDEMILIA</t>
  </si>
  <si>
    <t>(Service to Europe - FE5 via CMP)</t>
  </si>
  <si>
    <t>(Service to Wmed - MD1&amp;MD2 via SIN)</t>
  </si>
  <si>
    <t>(Service Europe -FE3 via YTN)</t>
  </si>
  <si>
    <t>(Service to Wmed - MD3 via SHK)</t>
  </si>
  <si>
    <t xml:space="preserve">    WA1: HAIPHONG - WEST AFRICA</t>
  </si>
  <si>
    <t>APAPA</t>
  </si>
  <si>
    <t>TINCAN</t>
  </si>
  <si>
    <t>TEMA</t>
  </si>
  <si>
    <t xml:space="preserve">    SAS: HAIPHONG - DURBAN/CAPETOWN</t>
  </si>
  <si>
    <t>DURBAN</t>
  </si>
  <si>
    <t>CAPE TOWN</t>
  </si>
  <si>
    <t>ETA
SIN</t>
  </si>
  <si>
    <t>Vessel Name</t>
  </si>
  <si>
    <t>-</t>
  </si>
  <si>
    <t>(Service to WEST AFRICA - WA1)</t>
  </si>
  <si>
    <t>(Service to WEST AFRICA - SAS)</t>
  </si>
  <si>
    <t>( Service to Europe - FE1 Via SIN )</t>
  </si>
  <si>
    <t>( Service to Europe - FE2 Via SIN )</t>
  </si>
  <si>
    <t>16.00 THUR</t>
  </si>
  <si>
    <t>SI CUT OFF TIME: 12.00 FRI</t>
  </si>
  <si>
    <t>CY CUT OFF TIME: 12.00 FRI</t>
  </si>
  <si>
    <t>Customer Service Team (booking &amp; related issue)</t>
  </si>
  <si>
    <t>Shipping Instruction:</t>
  </si>
  <si>
    <t>vn.han.ofs.si@one-line.com</t>
  </si>
  <si>
    <t>B/L Amendment &amp; related issue</t>
  </si>
  <si>
    <t>vn.han.doc@one-line.com</t>
  </si>
  <si>
    <t>Mr.Trung. Email: trung.daongoc@one-line.com</t>
  </si>
  <si>
    <t xml:space="preserve">                Mobile: 090 322 9114</t>
  </si>
  <si>
    <t>Ms.Huyen. Email: huyen.vuthi@one-line.com</t>
  </si>
  <si>
    <t xml:space="preserve">                Mobile: 093 636 0424</t>
  </si>
  <si>
    <t>Mr.Tuan.  Email: tuan.nguyenanh@one-line.com</t>
  </si>
  <si>
    <t xml:space="preserve">                Mobile: 093 223 5366</t>
  </si>
  <si>
    <t xml:space="preserve">                Mobile: 091 532 5690</t>
  </si>
  <si>
    <t>Europe Sales team</t>
  </si>
  <si>
    <t>VN.HPH.CSVC@one-line.com</t>
  </si>
  <si>
    <t>vn.hph.ofs.si@one-line.com</t>
  </si>
  <si>
    <t>vn.hph.doc@one-line.com</t>
  </si>
  <si>
    <t>ASTORIA BRIDGE</t>
  </si>
  <si>
    <t>OMIT</t>
  </si>
  <si>
    <t>MAX KING</t>
  </si>
  <si>
    <t>012W</t>
  </si>
  <si>
    <t>ITAL MASSIMA</t>
  </si>
  <si>
    <t>XIN PU DONG</t>
  </si>
  <si>
    <t>EVER DEVOTE</t>
  </si>
  <si>
    <t>COSCO KOBE</t>
  </si>
  <si>
    <t>NORTHERN POWER</t>
  </si>
  <si>
    <t>910W</t>
  </si>
  <si>
    <t>ALEXANDRIA BRIDGE</t>
  </si>
  <si>
    <t>011W</t>
  </si>
  <si>
    <t>051S</t>
  </si>
  <si>
    <t>021S</t>
  </si>
  <si>
    <t>052S</t>
  </si>
  <si>
    <t>022S</t>
  </si>
  <si>
    <t>053S</t>
  </si>
  <si>
    <t>056W</t>
  </si>
  <si>
    <t>033W</t>
  </si>
  <si>
    <t>TO BE NOMINATED</t>
  </si>
  <si>
    <t>911W</t>
  </si>
  <si>
    <t>RHL CONSCIENTIA</t>
  </si>
  <si>
    <t>912W</t>
  </si>
  <si>
    <t>072W</t>
  </si>
  <si>
    <t>138W</t>
  </si>
  <si>
    <t>093W</t>
  </si>
  <si>
    <t>129W</t>
  </si>
  <si>
    <t>023S</t>
  </si>
  <si>
    <t>054S</t>
  </si>
  <si>
    <t>024S</t>
  </si>
  <si>
    <t>055S</t>
  </si>
  <si>
    <t>SEASPAN DUBAI</t>
  </si>
  <si>
    <t>915W</t>
  </si>
  <si>
    <t>SEASPAN SANTOS</t>
  </si>
  <si>
    <t>041W</t>
  </si>
  <si>
    <t>ZIM SAO PAOLO</t>
  </si>
  <si>
    <t>EVER DYNAMIC</t>
  </si>
  <si>
    <t>228W</t>
  </si>
  <si>
    <t>122W</t>
  </si>
  <si>
    <t>073W</t>
  </si>
  <si>
    <t>06/02</t>
  </si>
  <si>
    <t>06/05</t>
  </si>
  <si>
    <t>06/09</t>
  </si>
  <si>
    <t>06/12</t>
  </si>
  <si>
    <t>06/19</t>
  </si>
  <si>
    <t>06/22</t>
  </si>
  <si>
    <t>06/24</t>
  </si>
  <si>
    <t>06/26</t>
  </si>
  <si>
    <t>06/03</t>
  </si>
  <si>
    <t>06/10</t>
  </si>
  <si>
    <t>06/17</t>
  </si>
  <si>
    <t>07/01</t>
  </si>
  <si>
    <t>JADRANA</t>
  </si>
  <si>
    <t>ZIM RIO GRANDE</t>
  </si>
  <si>
    <t>06/08</t>
  </si>
  <si>
    <t>06/15</t>
  </si>
  <si>
    <t>06/29</t>
  </si>
  <si>
    <t>07/03</t>
  </si>
  <si>
    <t>07/06</t>
  </si>
  <si>
    <t>RHL CONSTANTIA</t>
  </si>
  <si>
    <t>916W</t>
  </si>
  <si>
    <t>0422W</t>
  </si>
  <si>
    <t>139W</t>
  </si>
  <si>
    <t>NAVIOS MIAMI</t>
  </si>
  <si>
    <t>22W</t>
  </si>
  <si>
    <t>ROSA</t>
  </si>
  <si>
    <t>1810W</t>
  </si>
  <si>
    <t>0057W</t>
  </si>
  <si>
    <t>JPO VULPECULA</t>
  </si>
  <si>
    <t>JPO ATAIR</t>
  </si>
  <si>
    <t>933W</t>
  </si>
  <si>
    <t>0934W</t>
  </si>
  <si>
    <t>140W</t>
  </si>
  <si>
    <t>SEASPAN EMINENCE</t>
  </si>
  <si>
    <t>1906W</t>
  </si>
  <si>
    <t>KOTA LEGIT</t>
  </si>
  <si>
    <t>095W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</si>
</sst>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"/>
    <numFmt numFmtId="166" formatCode="0000&quot;E&quot;"/>
  </numFmts>
  <fonts count="57" x14ac:knownFonts="1">
    <font>
      <sz val="10"/>
      <color rgb="FF00000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sz val="10"/>
      <name val="Helv"/>
      <family val="2"/>
    </font>
    <font>
      <b/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26"/>
      <color rgb="FF3F3F3F"/>
      <name val="Times New Roman"/>
      <family val="1"/>
    </font>
    <font>
      <sz val="12"/>
      <color rgb="FF3F3F3F"/>
      <name val="Times New Roman"/>
      <family val="1"/>
    </font>
    <font>
      <b/>
      <sz val="20"/>
      <color rgb="FF3F3F3F"/>
      <name val="Times New Roman"/>
      <family val="1"/>
    </font>
    <font>
      <b/>
      <sz val="12"/>
      <color rgb="FF262626"/>
      <name val="Times New Roman"/>
      <family val="1"/>
    </font>
    <font>
      <b/>
      <sz val="10"/>
      <color rgb="FF262626"/>
      <name val="Arial"/>
      <family val="2"/>
    </font>
    <font>
      <b/>
      <u/>
      <sz val="12"/>
      <color rgb="FF262626"/>
      <name val="Times New Roman"/>
      <family val="1"/>
    </font>
    <font>
      <sz val="10"/>
      <color rgb="FF262626"/>
      <name val="Arial"/>
      <family val="2"/>
    </font>
    <font>
      <sz val="12"/>
      <color rgb="FF262626"/>
      <name val="Times New Roman"/>
      <family val="1"/>
    </font>
    <font>
      <b/>
      <sz val="10"/>
      <color rgb="FF262626"/>
      <name val="Times New Roman"/>
      <family val="1"/>
    </font>
    <font>
      <sz val="14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20"/>
      <color rgb="FFBD0F72"/>
      <name val="Times New Roman"/>
      <family val="1"/>
    </font>
    <font>
      <b/>
      <sz val="22"/>
      <color rgb="FFBD0F72"/>
      <name val="Times New Roman"/>
      <family val="1"/>
    </font>
    <font>
      <b/>
      <sz val="20"/>
      <color rgb="FF262626"/>
      <name val="Times New Roman"/>
      <family val="1"/>
    </font>
    <font>
      <b/>
      <sz val="22"/>
      <color rgb="FFFFFFFF"/>
      <name val="Times New Roman"/>
      <family val="1"/>
    </font>
    <font>
      <sz val="22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22"/>
      <color rgb="FF3A3838"/>
      <name val="Arial"/>
      <family val="2"/>
    </font>
    <font>
      <b/>
      <sz val="22"/>
      <color rgb="FF3A3838"/>
      <name val="Times New Roman"/>
      <family val="1"/>
    </font>
    <font>
      <b/>
      <sz val="22"/>
      <color rgb="FF595959"/>
      <name val="Arial"/>
      <family val="2"/>
    </font>
    <font>
      <sz val="22"/>
      <color rgb="FF3F3F3F"/>
      <name val="Arial"/>
      <family val="2"/>
    </font>
    <font>
      <sz val="22"/>
      <color rgb="FF3A3838"/>
      <name val="Arial"/>
      <family val="2"/>
    </font>
    <font>
      <sz val="22"/>
      <color rgb="FF595959"/>
      <name val="Arial"/>
      <family val="2"/>
    </font>
    <font>
      <b/>
      <sz val="22"/>
      <color rgb="FFFF0000"/>
      <name val="Arial"/>
      <family val="2"/>
    </font>
    <font>
      <sz val="22"/>
      <color rgb="FF000000"/>
      <name val="Arial"/>
      <family val="2"/>
    </font>
    <font>
      <sz val="22"/>
      <color rgb="FFFF0000"/>
      <name val="Arial"/>
      <family val="2"/>
    </font>
    <font>
      <b/>
      <sz val="18"/>
      <color rgb="FF262626"/>
      <name val="Times New Roman"/>
      <family val="1"/>
    </font>
    <font>
      <b/>
      <sz val="18"/>
      <color rgb="FFFFFFFF"/>
      <name val="Times New Roman"/>
      <family val="1"/>
    </font>
    <font>
      <b/>
      <sz val="18"/>
      <color rgb="FF3A3838"/>
      <name val="Arial"/>
      <family val="2"/>
    </font>
    <font>
      <b/>
      <sz val="18"/>
      <color rgb="FF3A3838"/>
      <name val="Times New Roman"/>
      <family val="1"/>
    </font>
    <font>
      <b/>
      <sz val="18"/>
      <color rgb="FF595959"/>
      <name val="Arial"/>
      <family val="2"/>
    </font>
    <font>
      <sz val="18"/>
      <color rgb="FF3F3F3F"/>
      <name val="Arial"/>
      <family val="2"/>
    </font>
    <font>
      <sz val="18"/>
      <color rgb="FF3A3838"/>
      <name val="Arial"/>
      <family val="2"/>
    </font>
    <font>
      <sz val="18"/>
      <color rgb="FF595959"/>
      <name val="Arial"/>
      <family val="2"/>
    </font>
    <font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rgb="FFFFFFFF"/>
      </patternFill>
    </fill>
    <fill>
      <patternFill patternType="solid">
        <fgColor rgb="FFBD0F72"/>
        <bgColor rgb="FFBD0F72"/>
      </patternFill>
    </fill>
    <fill>
      <patternFill patternType="solid">
        <fgColor rgb="FF00B0F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1" fillId="0" borderId="1"/>
    <xf numFmtId="0" fontId="7" fillId="0" borderId="1"/>
    <xf numFmtId="0" fontId="13" fillId="0" borderId="1"/>
    <xf numFmtId="0" fontId="14" fillId="0" borderId="1"/>
    <xf numFmtId="0" fontId="15" fillId="6" borderId="1" applyNumberFormat="0" applyBorder="0" applyAlignment="0" applyProtection="0"/>
    <xf numFmtId="0" fontId="28" fillId="0" borderId="1"/>
    <xf numFmtId="0" fontId="29" fillId="0" borderId="1"/>
    <xf numFmtId="0" fontId="5" fillId="0" borderId="1" applyNumberFormat="0" applyFill="0" applyBorder="0" applyAlignment="0" applyProtection="0"/>
    <xf numFmtId="0" fontId="13" fillId="0" borderId="1"/>
    <xf numFmtId="0" fontId="5" fillId="0" borderId="1" applyNumberFormat="0" applyFill="0" applyBorder="0" applyAlignment="0" applyProtection="0"/>
  </cellStyleXfs>
  <cellXfs count="146">
    <xf numFmtId="0" fontId="0" fillId="0" borderId="0" xfId="0" applyFont="1" applyAlignment="1"/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2" xfId="1" applyFont="1" applyFill="1" applyBorder="1" applyAlignment="1">
      <alignment horizontal="center" vertical="center"/>
    </xf>
    <xf numFmtId="0" fontId="5" fillId="0" borderId="2" xfId="1" applyFill="1" applyBorder="1" applyAlignment="1">
      <alignment horizontal="center" vertical="center"/>
    </xf>
    <xf numFmtId="0" fontId="1" fillId="7" borderId="1" xfId="5" applyFont="1" applyFill="1" applyBorder="1"/>
    <xf numFmtId="0" fontId="0" fillId="0" borderId="1" xfId="5" applyFont="1" applyAlignment="1"/>
    <xf numFmtId="0" fontId="16" fillId="7" borderId="1" xfId="5" applyFont="1" applyFill="1" applyBorder="1"/>
    <xf numFmtId="0" fontId="2" fillId="7" borderId="1" xfId="5" applyFont="1" applyFill="1" applyBorder="1" applyAlignment="1">
      <alignment horizontal="center"/>
    </xf>
    <xf numFmtId="164" fontId="17" fillId="7" borderId="1" xfId="5" applyNumberFormat="1" applyFont="1" applyFill="1" applyBorder="1" applyAlignment="1">
      <alignment horizontal="center"/>
    </xf>
    <xf numFmtId="0" fontId="3" fillId="7" borderId="1" xfId="5" applyFont="1" applyFill="1" applyBorder="1"/>
    <xf numFmtId="0" fontId="18" fillId="0" borderId="1" xfId="5" applyFont="1" applyAlignment="1">
      <alignment horizontal="left" vertical="center"/>
    </xf>
    <xf numFmtId="164" fontId="19" fillId="0" borderId="1" xfId="5" applyNumberFormat="1" applyFont="1" applyAlignment="1">
      <alignment horizontal="left" vertical="center"/>
    </xf>
    <xf numFmtId="164" fontId="19" fillId="7" borderId="1" xfId="5" applyNumberFormat="1" applyFont="1" applyFill="1" applyBorder="1" applyAlignment="1">
      <alignment horizontal="left" vertical="center"/>
    </xf>
    <xf numFmtId="164" fontId="20" fillId="7" borderId="1" xfId="5" applyNumberFormat="1" applyFont="1" applyFill="1" applyBorder="1" applyAlignment="1">
      <alignment horizontal="left"/>
    </xf>
    <xf numFmtId="0" fontId="4" fillId="7" borderId="1" xfId="5" applyFont="1" applyFill="1" applyBorder="1"/>
    <xf numFmtId="164" fontId="1" fillId="7" borderId="1" xfId="5" applyNumberFormat="1" applyFont="1" applyFill="1" applyBorder="1" applyAlignment="1">
      <alignment horizontal="center"/>
    </xf>
    <xf numFmtId="0" fontId="21" fillId="7" borderId="1" xfId="5" applyFont="1" applyFill="1" applyBorder="1"/>
    <xf numFmtId="0" fontId="22" fillId="7" borderId="1" xfId="5" applyFont="1" applyFill="1" applyBorder="1"/>
    <xf numFmtId="164" fontId="23" fillId="7" borderId="1" xfId="5" applyNumberFormat="1" applyFont="1" applyFill="1" applyBorder="1"/>
    <xf numFmtId="0" fontId="23" fillId="7" borderId="1" xfId="5" applyFont="1" applyFill="1" applyBorder="1" applyAlignment="1">
      <alignment horizontal="left"/>
    </xf>
    <xf numFmtId="164" fontId="21" fillId="7" borderId="1" xfId="5" applyNumberFormat="1" applyFont="1" applyFill="1" applyBorder="1"/>
    <xf numFmtId="0" fontId="24" fillId="7" borderId="1" xfId="5" applyFont="1" applyFill="1" applyBorder="1"/>
    <xf numFmtId="164" fontId="25" fillId="7" borderId="1" xfId="5" applyNumberFormat="1" applyFont="1" applyFill="1" applyBorder="1"/>
    <xf numFmtId="0" fontId="21" fillId="7" borderId="1" xfId="5" applyFont="1" applyFill="1" applyBorder="1" applyAlignment="1">
      <alignment horizontal="left"/>
    </xf>
    <xf numFmtId="164" fontId="26" fillId="7" borderId="1" xfId="5" applyNumberFormat="1" applyFont="1" applyFill="1" applyBorder="1" applyAlignment="1">
      <alignment horizontal="center"/>
    </xf>
    <xf numFmtId="0" fontId="27" fillId="0" borderId="1" xfId="5" applyFont="1" applyAlignment="1"/>
    <xf numFmtId="0" fontId="0" fillId="0" borderId="1" xfId="8" applyFont="1" applyAlignment="1"/>
    <xf numFmtId="0" fontId="9" fillId="0" borderId="1" xfId="10" applyFont="1" applyAlignment="1">
      <alignment horizontal="left"/>
    </xf>
    <xf numFmtId="0" fontId="11" fillId="0" borderId="1" xfId="10" applyFont="1" applyAlignment="1">
      <alignment horizontal="left"/>
    </xf>
    <xf numFmtId="0" fontId="10" fillId="0" borderId="1" xfId="10" applyFont="1"/>
    <xf numFmtId="0" fontId="9" fillId="0" borderId="1" xfId="10" applyFont="1"/>
    <xf numFmtId="0" fontId="10" fillId="0" borderId="1" xfId="10" applyFont="1" applyAlignment="1">
      <alignment horizontal="left"/>
    </xf>
    <xf numFmtId="0" fontId="10" fillId="0" borderId="1" xfId="10" applyFont="1" applyFill="1" applyBorder="1" applyAlignment="1">
      <alignment horizontal="left"/>
    </xf>
    <xf numFmtId="0" fontId="13" fillId="0" borderId="1" xfId="10" applyAlignment="1">
      <alignment horizontal="left"/>
    </xf>
    <xf numFmtId="0" fontId="30" fillId="0" borderId="0" xfId="0" applyFont="1" applyAlignment="1"/>
    <xf numFmtId="0" fontId="31" fillId="0" borderId="0" xfId="0" applyFont="1" applyAlignment="1"/>
    <xf numFmtId="0" fontId="32" fillId="7" borderId="1" xfId="5" applyFont="1" applyFill="1" applyBorder="1" applyAlignment="1">
      <alignment horizontal="left"/>
    </xf>
    <xf numFmtId="0" fontId="33" fillId="7" borderId="1" xfId="5" applyFont="1" applyFill="1" applyBorder="1" applyAlignment="1">
      <alignment horizontal="left"/>
    </xf>
    <xf numFmtId="0" fontId="34" fillId="7" borderId="1" xfId="5" applyFont="1" applyFill="1" applyBorder="1"/>
    <xf numFmtId="0" fontId="46" fillId="5" borderId="2" xfId="0" applyFont="1" applyFill="1" applyBorder="1" applyAlignment="1">
      <alignment horizontal="center" vertical="center" wrapText="1"/>
    </xf>
    <xf numFmtId="0" fontId="36" fillId="4" borderId="2" xfId="5" applyNumberFormat="1" applyFont="1" applyFill="1" applyBorder="1" applyAlignment="1">
      <alignment horizontal="left" vertical="center" wrapText="1"/>
    </xf>
    <xf numFmtId="0" fontId="36" fillId="4" borderId="2" xfId="5" applyNumberFormat="1" applyFont="1" applyFill="1" applyBorder="1" applyAlignment="1">
      <alignment horizontal="center" vertical="center" wrapText="1"/>
    </xf>
    <xf numFmtId="0" fontId="42" fillId="7" borderId="2" xfId="5" applyFont="1" applyFill="1" applyBorder="1" applyAlignment="1">
      <alignment horizontal="center" vertical="center"/>
    </xf>
    <xf numFmtId="165" fontId="43" fillId="7" borderId="2" xfId="5" applyNumberFormat="1" applyFont="1" applyFill="1" applyBorder="1" applyAlignment="1">
      <alignment horizontal="center" vertical="center"/>
    </xf>
    <xf numFmtId="164" fontId="44" fillId="7" borderId="2" xfId="5" applyNumberFormat="1" applyFont="1" applyFill="1" applyBorder="1" applyAlignment="1">
      <alignment horizontal="center" vertical="center"/>
    </xf>
    <xf numFmtId="0" fontId="45" fillId="9" borderId="2" xfId="5" applyNumberFormat="1" applyFont="1" applyFill="1" applyBorder="1" applyAlignment="1">
      <alignment horizontal="center" vertical="center" wrapText="1"/>
    </xf>
    <xf numFmtId="164" fontId="44" fillId="7" borderId="2" xfId="5" applyNumberFormat="1" applyFont="1" applyFill="1" applyBorder="1" applyAlignment="1">
      <alignment horizontal="center"/>
    </xf>
    <xf numFmtId="165" fontId="35" fillId="8" borderId="2" xfId="5" applyNumberFormat="1" applyFont="1" applyFill="1" applyBorder="1" applyAlignment="1">
      <alignment horizontal="center"/>
    </xf>
    <xf numFmtId="0" fontId="35" fillId="8" borderId="2" xfId="5" applyFont="1" applyFill="1" applyBorder="1" applyAlignment="1">
      <alignment horizontal="center" vertical="center" wrapText="1"/>
    </xf>
    <xf numFmtId="0" fontId="40" fillId="7" borderId="2" xfId="5" applyFont="1" applyFill="1" applyBorder="1" applyAlignment="1">
      <alignment horizontal="center"/>
    </xf>
    <xf numFmtId="165" fontId="39" fillId="7" borderId="2" xfId="5" applyNumberFormat="1" applyFont="1" applyFill="1" applyBorder="1" applyAlignment="1">
      <alignment horizontal="center" vertical="center"/>
    </xf>
    <xf numFmtId="164" fontId="41" fillId="7" borderId="2" xfId="5" applyNumberFormat="1" applyFont="1" applyFill="1" applyBorder="1" applyAlignment="1">
      <alignment horizontal="center" vertical="center"/>
    </xf>
    <xf numFmtId="0" fontId="36" fillId="7" borderId="2" xfId="5" applyFont="1" applyFill="1" applyBorder="1" applyAlignment="1">
      <alignment horizontal="center" vertical="center" wrapText="1"/>
    </xf>
    <xf numFmtId="166" fontId="36" fillId="7" borderId="2" xfId="5" applyNumberFormat="1" applyFont="1" applyFill="1" applyBorder="1" applyAlignment="1">
      <alignment horizontal="center" vertical="center" wrapText="1"/>
    </xf>
    <xf numFmtId="164" fontId="41" fillId="7" borderId="2" xfId="5" applyNumberFormat="1" applyFont="1" applyFill="1" applyBorder="1" applyAlignment="1">
      <alignment horizontal="center"/>
    </xf>
    <xf numFmtId="164" fontId="36" fillId="4" borderId="2" xfId="5" applyNumberFormat="1" applyFont="1" applyFill="1" applyBorder="1" applyAlignment="1">
      <alignment horizontal="center" vertical="center" wrapText="1"/>
    </xf>
    <xf numFmtId="0" fontId="36" fillId="10" borderId="2" xfId="0" applyNumberFormat="1" applyFont="1" applyFill="1" applyBorder="1" applyAlignment="1">
      <alignment horizontal="center" vertical="center" wrapText="1"/>
    </xf>
    <xf numFmtId="0" fontId="36" fillId="2" borderId="2" xfId="0" applyNumberFormat="1" applyFont="1" applyFill="1" applyBorder="1" applyAlignment="1">
      <alignment horizontal="center" vertical="center" wrapText="1"/>
    </xf>
    <xf numFmtId="165" fontId="35" fillId="8" borderId="3" xfId="5" applyNumberFormat="1" applyFont="1" applyFill="1" applyBorder="1" applyAlignment="1">
      <alignment horizontal="center"/>
    </xf>
    <xf numFmtId="0" fontId="39" fillId="7" borderId="6" xfId="5" applyFont="1" applyFill="1" applyBorder="1" applyAlignment="1">
      <alignment horizontal="center" vertical="center"/>
    </xf>
    <xf numFmtId="0" fontId="36" fillId="7" borderId="7" xfId="5" applyFont="1" applyFill="1" applyBorder="1"/>
    <xf numFmtId="0" fontId="36" fillId="4" borderId="6" xfId="5" applyNumberFormat="1" applyFont="1" applyFill="1" applyBorder="1" applyAlignment="1">
      <alignment horizontal="left" vertical="center" wrapText="1"/>
    </xf>
    <xf numFmtId="164" fontId="36" fillId="7" borderId="7" xfId="5" applyNumberFormat="1" applyFont="1" applyFill="1" applyBorder="1" applyAlignment="1">
      <alignment horizontal="center" vertical="center"/>
    </xf>
    <xf numFmtId="0" fontId="36" fillId="10" borderId="7" xfId="0" applyNumberFormat="1" applyFont="1" applyFill="1" applyBorder="1" applyAlignment="1">
      <alignment horizontal="center" vertical="center" wrapText="1"/>
    </xf>
    <xf numFmtId="0" fontId="36" fillId="2" borderId="7" xfId="0" applyNumberFormat="1" applyFont="1" applyFill="1" applyBorder="1" applyAlignment="1">
      <alignment horizontal="center" vertical="center" wrapText="1"/>
    </xf>
    <xf numFmtId="0" fontId="36" fillId="4" borderId="8" xfId="5" applyNumberFormat="1" applyFont="1" applyFill="1" applyBorder="1" applyAlignment="1">
      <alignment horizontal="left" vertical="center" wrapText="1"/>
    </xf>
    <xf numFmtId="0" fontId="46" fillId="5" borderId="9" xfId="0" applyFont="1" applyFill="1" applyBorder="1" applyAlignment="1">
      <alignment horizontal="center" vertical="center" wrapText="1"/>
    </xf>
    <xf numFmtId="0" fontId="42" fillId="7" borderId="9" xfId="5" applyFont="1" applyFill="1" applyBorder="1" applyAlignment="1">
      <alignment horizontal="center" vertical="center"/>
    </xf>
    <xf numFmtId="165" fontId="43" fillId="7" borderId="9" xfId="5" applyNumberFormat="1" applyFont="1" applyFill="1" applyBorder="1" applyAlignment="1">
      <alignment horizontal="center" vertical="center"/>
    </xf>
    <xf numFmtId="164" fontId="44" fillId="7" borderId="9" xfId="5" applyNumberFormat="1" applyFont="1" applyFill="1" applyBorder="1" applyAlignment="1">
      <alignment horizontal="center" vertical="center"/>
    </xf>
    <xf numFmtId="0" fontId="36" fillId="4" borderId="9" xfId="5" applyNumberFormat="1" applyFont="1" applyFill="1" applyBorder="1" applyAlignment="1">
      <alignment horizontal="center" vertical="center" wrapText="1"/>
    </xf>
    <xf numFmtId="164" fontId="44" fillId="7" borderId="9" xfId="5" applyNumberFormat="1" applyFont="1" applyFill="1" applyBorder="1" applyAlignment="1">
      <alignment horizontal="center"/>
    </xf>
    <xf numFmtId="0" fontId="47" fillId="4" borderId="2" xfId="5" applyNumberFormat="1" applyFont="1" applyFill="1" applyBorder="1" applyAlignment="1">
      <alignment horizontal="center" vertical="center" wrapText="1"/>
    </xf>
    <xf numFmtId="164" fontId="47" fillId="7" borderId="2" xfId="5" applyNumberFormat="1" applyFont="1" applyFill="1" applyBorder="1" applyAlignment="1">
      <alignment horizontal="center"/>
    </xf>
    <xf numFmtId="0" fontId="47" fillId="10" borderId="2" xfId="0" applyNumberFormat="1" applyFont="1" applyFill="1" applyBorder="1" applyAlignment="1">
      <alignment horizontal="center" vertical="center" wrapText="1"/>
    </xf>
    <xf numFmtId="0" fontId="47" fillId="10" borderId="7" xfId="0" applyNumberFormat="1" applyFont="1" applyFill="1" applyBorder="1" applyAlignment="1">
      <alignment horizontal="center" vertical="center" wrapText="1"/>
    </xf>
    <xf numFmtId="164" fontId="47" fillId="10" borderId="2" xfId="5" applyNumberFormat="1" applyFont="1" applyFill="1" applyBorder="1" applyAlignment="1">
      <alignment horizontal="center" vertical="center" wrapText="1"/>
    </xf>
    <xf numFmtId="164" fontId="47" fillId="11" borderId="7" xfId="5" applyNumberFormat="1" applyFont="1" applyFill="1" applyBorder="1" applyAlignment="1">
      <alignment horizontal="center" vertical="center"/>
    </xf>
    <xf numFmtId="0" fontId="47" fillId="2" borderId="2" xfId="5" applyNumberFormat="1" applyFont="1" applyFill="1" applyBorder="1" applyAlignment="1">
      <alignment horizontal="left" vertical="center" wrapText="1"/>
    </xf>
    <xf numFmtId="0" fontId="36" fillId="2" borderId="2" xfId="5" applyNumberFormat="1" applyFont="1" applyFill="1" applyBorder="1" applyAlignment="1">
      <alignment horizontal="left" vertical="center" wrapText="1"/>
    </xf>
    <xf numFmtId="0" fontId="47" fillId="4" borderId="2" xfId="5" applyNumberFormat="1" applyFont="1" applyFill="1" applyBorder="1" applyAlignment="1">
      <alignment horizontal="left" vertical="center" wrapText="1"/>
    </xf>
    <xf numFmtId="0" fontId="36" fillId="4" borderId="9" xfId="5" applyNumberFormat="1" applyFont="1" applyFill="1" applyBorder="1" applyAlignment="1">
      <alignment horizontal="left" vertical="center" wrapText="1"/>
    </xf>
    <xf numFmtId="0" fontId="48" fillId="7" borderId="1" xfId="5" applyFont="1" applyFill="1" applyBorder="1"/>
    <xf numFmtId="165" fontId="49" fillId="8" borderId="2" xfId="5" applyNumberFormat="1" applyFont="1" applyFill="1" applyBorder="1" applyAlignment="1">
      <alignment horizontal="center"/>
    </xf>
    <xf numFmtId="0" fontId="49" fillId="8" borderId="2" xfId="5" applyFont="1" applyFill="1" applyBorder="1" applyAlignment="1">
      <alignment horizontal="center" vertical="center" wrapText="1"/>
    </xf>
    <xf numFmtId="0" fontId="51" fillId="7" borderId="2" xfId="5" applyFont="1" applyFill="1" applyBorder="1" applyAlignment="1">
      <alignment horizontal="center"/>
    </xf>
    <xf numFmtId="165" fontId="50" fillId="7" borderId="2" xfId="5" applyNumberFormat="1" applyFont="1" applyFill="1" applyBorder="1" applyAlignment="1">
      <alignment horizontal="center" vertical="center"/>
    </xf>
    <xf numFmtId="164" fontId="52" fillId="7" borderId="2" xfId="5" applyNumberFormat="1" applyFont="1" applyFill="1" applyBorder="1" applyAlignment="1">
      <alignment horizontal="center" vertical="center"/>
    </xf>
    <xf numFmtId="0" fontId="38" fillId="7" borderId="2" xfId="5" applyFont="1" applyFill="1" applyBorder="1" applyAlignment="1">
      <alignment horizontal="center" vertical="center" wrapText="1"/>
    </xf>
    <xf numFmtId="166" fontId="38" fillId="7" borderId="2" xfId="5" applyNumberFormat="1" applyFont="1" applyFill="1" applyBorder="1" applyAlignment="1">
      <alignment horizontal="center" vertical="center" wrapText="1"/>
    </xf>
    <xf numFmtId="164" fontId="52" fillId="7" borderId="2" xfId="5" applyNumberFormat="1" applyFont="1" applyFill="1" applyBorder="1" applyAlignment="1">
      <alignment horizontal="center"/>
    </xf>
    <xf numFmtId="0" fontId="38" fillId="4" borderId="2" xfId="5" applyNumberFormat="1" applyFont="1" applyFill="1" applyBorder="1" applyAlignment="1">
      <alignment horizontal="center" vertical="center" wrapText="1"/>
    </xf>
    <xf numFmtId="0" fontId="53" fillId="7" borderId="2" xfId="5" applyFont="1" applyFill="1" applyBorder="1" applyAlignment="1">
      <alignment horizontal="center" vertical="center"/>
    </xf>
    <xf numFmtId="165" fontId="54" fillId="7" borderId="2" xfId="5" applyNumberFormat="1" applyFont="1" applyFill="1" applyBorder="1" applyAlignment="1">
      <alignment horizontal="center" vertical="center"/>
    </xf>
    <xf numFmtId="164" fontId="55" fillId="7" borderId="2" xfId="5" applyNumberFormat="1" applyFont="1" applyFill="1" applyBorder="1" applyAlignment="1">
      <alignment horizontal="center" vertical="center"/>
    </xf>
    <xf numFmtId="164" fontId="55" fillId="7" borderId="2" xfId="5" applyNumberFormat="1" applyFont="1" applyFill="1" applyBorder="1" applyAlignment="1">
      <alignment horizontal="center"/>
    </xf>
    <xf numFmtId="164" fontId="38" fillId="4" borderId="2" xfId="5" applyNumberFormat="1" applyFont="1" applyFill="1" applyBorder="1" applyAlignment="1">
      <alignment horizontal="center" vertical="center" wrapText="1"/>
    </xf>
    <xf numFmtId="0" fontId="56" fillId="5" borderId="2" xfId="0" applyFont="1" applyFill="1" applyBorder="1" applyAlignment="1">
      <alignment horizontal="center" vertical="center" wrapText="1"/>
    </xf>
    <xf numFmtId="0" fontId="38" fillId="2" borderId="2" xfId="5" applyNumberFormat="1" applyFont="1" applyFill="1" applyBorder="1" applyAlignment="1">
      <alignment horizontal="left" vertical="center" wrapText="1"/>
    </xf>
    <xf numFmtId="0" fontId="37" fillId="2" borderId="2" xfId="5" applyNumberFormat="1" applyFont="1" applyFill="1" applyBorder="1" applyAlignment="1">
      <alignment horizontal="left" vertical="center" wrapText="1"/>
    </xf>
    <xf numFmtId="0" fontId="38" fillId="2" borderId="2" xfId="0" applyNumberFormat="1" applyFont="1" applyFill="1" applyBorder="1" applyAlignment="1">
      <alignment horizontal="center" vertical="center" wrapText="1"/>
    </xf>
    <xf numFmtId="165" fontId="49" fillId="8" borderId="3" xfId="5" applyNumberFormat="1" applyFont="1" applyFill="1" applyBorder="1" applyAlignment="1">
      <alignment horizontal="center"/>
    </xf>
    <xf numFmtId="0" fontId="50" fillId="7" borderId="6" xfId="5" applyFont="1" applyFill="1" applyBorder="1" applyAlignment="1">
      <alignment horizontal="center" vertical="center"/>
    </xf>
    <xf numFmtId="164" fontId="52" fillId="7" borderId="7" xfId="5" applyNumberFormat="1" applyFont="1" applyFill="1" applyBorder="1" applyAlignment="1">
      <alignment horizontal="center"/>
    </xf>
    <xf numFmtId="0" fontId="38" fillId="4" borderId="6" xfId="5" applyNumberFormat="1" applyFont="1" applyFill="1" applyBorder="1" applyAlignment="1">
      <alignment horizontal="left" vertical="center" wrapText="1"/>
    </xf>
    <xf numFmtId="164" fontId="38" fillId="4" borderId="7" xfId="5" applyNumberFormat="1" applyFont="1" applyFill="1" applyBorder="1" applyAlignment="1">
      <alignment horizontal="center" vertical="center" wrapText="1"/>
    </xf>
    <xf numFmtId="0" fontId="38" fillId="4" borderId="7" xfId="0" applyNumberFormat="1" applyFont="1" applyFill="1" applyBorder="1" applyAlignment="1">
      <alignment horizontal="center" vertical="center" wrapText="1"/>
    </xf>
    <xf numFmtId="0" fontId="38" fillId="4" borderId="8" xfId="5" applyNumberFormat="1" applyFont="1" applyFill="1" applyBorder="1" applyAlignment="1">
      <alignment horizontal="left" vertical="center" wrapText="1"/>
    </xf>
    <xf numFmtId="0" fontId="56" fillId="5" borderId="9" xfId="0" applyFont="1" applyFill="1" applyBorder="1" applyAlignment="1">
      <alignment horizontal="center" vertical="center" wrapText="1"/>
    </xf>
    <xf numFmtId="0" fontId="53" fillId="7" borderId="9" xfId="5" applyFont="1" applyFill="1" applyBorder="1" applyAlignment="1">
      <alignment horizontal="center" vertical="center"/>
    </xf>
    <xf numFmtId="165" fontId="54" fillId="7" borderId="9" xfId="5" applyNumberFormat="1" applyFont="1" applyFill="1" applyBorder="1" applyAlignment="1">
      <alignment horizontal="center" vertical="center"/>
    </xf>
    <xf numFmtId="164" fontId="55" fillId="7" borderId="9" xfId="5" applyNumberFormat="1" applyFont="1" applyFill="1" applyBorder="1" applyAlignment="1">
      <alignment horizontal="center" vertical="center"/>
    </xf>
    <xf numFmtId="0" fontId="38" fillId="2" borderId="9" xfId="5" applyNumberFormat="1" applyFont="1" applyFill="1" applyBorder="1" applyAlignment="1">
      <alignment horizontal="left" vertical="center" wrapText="1"/>
    </xf>
    <xf numFmtId="0" fontId="38" fillId="4" borderId="9" xfId="5" applyNumberFormat="1" applyFont="1" applyFill="1" applyBorder="1" applyAlignment="1">
      <alignment horizontal="center" vertical="center" wrapText="1"/>
    </xf>
    <xf numFmtId="164" fontId="55" fillId="7" borderId="9" xfId="5" applyNumberFormat="1" applyFont="1" applyFill="1" applyBorder="1" applyAlignment="1">
      <alignment horizontal="center"/>
    </xf>
    <xf numFmtId="0" fontId="35" fillId="8" borderId="3" xfId="5" applyFont="1" applyFill="1" applyBorder="1" applyAlignment="1">
      <alignment horizontal="center" vertical="center" wrapText="1"/>
    </xf>
    <xf numFmtId="0" fontId="49" fillId="8" borderId="3" xfId="5" applyFont="1" applyFill="1" applyBorder="1" applyAlignment="1">
      <alignment horizontal="center" vertical="center" wrapText="1"/>
    </xf>
    <xf numFmtId="164" fontId="36" fillId="10" borderId="2" xfId="0" applyNumberFormat="1" applyFont="1" applyFill="1" applyBorder="1" applyAlignment="1">
      <alignment horizontal="center" vertical="center" wrapText="1"/>
    </xf>
    <xf numFmtId="164" fontId="36" fillId="10" borderId="7" xfId="0" applyNumberFormat="1" applyFont="1" applyFill="1" applyBorder="1" applyAlignment="1">
      <alignment horizontal="center" vertical="center" wrapText="1"/>
    </xf>
    <xf numFmtId="164" fontId="36" fillId="10" borderId="9" xfId="0" applyNumberFormat="1" applyFont="1" applyFill="1" applyBorder="1" applyAlignment="1">
      <alignment horizontal="center" vertical="center" wrapText="1"/>
    </xf>
    <xf numFmtId="164" fontId="36" fillId="10" borderId="10" xfId="0" applyNumberFormat="1" applyFont="1" applyFill="1" applyBorder="1" applyAlignment="1">
      <alignment horizontal="center" vertical="center" wrapText="1"/>
    </xf>
    <xf numFmtId="164" fontId="38" fillId="2" borderId="2" xfId="0" applyNumberFormat="1" applyFont="1" applyFill="1" applyBorder="1" applyAlignment="1">
      <alignment horizontal="center" vertical="center" wrapText="1"/>
    </xf>
    <xf numFmtId="164" fontId="38" fillId="4" borderId="7" xfId="0" applyNumberFormat="1" applyFont="1" applyFill="1" applyBorder="1" applyAlignment="1">
      <alignment horizontal="center" vertical="center" wrapText="1"/>
    </xf>
    <xf numFmtId="164" fontId="35" fillId="8" borderId="3" xfId="5" applyNumberFormat="1" applyFont="1" applyFill="1" applyBorder="1" applyAlignment="1">
      <alignment horizontal="center" vertical="center" wrapText="1"/>
    </xf>
    <xf numFmtId="0" fontId="36" fillId="0" borderId="2" xfId="5" applyFont="1" applyBorder="1"/>
    <xf numFmtId="164" fontId="35" fillId="8" borderId="3" xfId="5" applyNumberFormat="1" applyFont="1" applyFill="1" applyBorder="1" applyAlignment="1">
      <alignment horizontal="center" vertical="center"/>
    </xf>
    <xf numFmtId="164" fontId="35" fillId="8" borderId="5" xfId="5" applyNumberFormat="1" applyFont="1" applyFill="1" applyBorder="1" applyAlignment="1">
      <alignment horizontal="center" vertical="center"/>
    </xf>
    <xf numFmtId="0" fontId="36" fillId="0" borderId="7" xfId="5" applyFont="1" applyBorder="1"/>
    <xf numFmtId="0" fontId="35" fillId="8" borderId="4" xfId="5" applyFont="1" applyFill="1" applyBorder="1" applyAlignment="1">
      <alignment horizontal="center" vertical="center" wrapText="1"/>
    </xf>
    <xf numFmtId="0" fontId="36" fillId="0" borderId="6" xfId="5" applyFont="1" applyBorder="1"/>
    <xf numFmtId="0" fontId="35" fillId="8" borderId="3" xfId="5" applyFont="1" applyFill="1" applyBorder="1" applyAlignment="1">
      <alignment horizontal="center" vertical="center" wrapText="1"/>
    </xf>
    <xf numFmtId="164" fontId="35" fillId="8" borderId="2" xfId="5" applyNumberFormat="1" applyFont="1" applyFill="1" applyBorder="1" applyAlignment="1">
      <alignment horizontal="center" vertical="center" wrapText="1"/>
    </xf>
    <xf numFmtId="164" fontId="49" fillId="8" borderId="3" xfId="5" applyNumberFormat="1" applyFont="1" applyFill="1" applyBorder="1" applyAlignment="1">
      <alignment horizontal="center" vertical="center" wrapText="1"/>
    </xf>
    <xf numFmtId="0" fontId="38" fillId="0" borderId="2" xfId="5" applyFont="1" applyBorder="1"/>
    <xf numFmtId="164" fontId="49" fillId="8" borderId="5" xfId="5" applyNumberFormat="1" applyFont="1" applyFill="1" applyBorder="1" applyAlignment="1">
      <alignment horizontal="center" vertical="center"/>
    </xf>
    <xf numFmtId="0" fontId="38" fillId="0" borderId="7" xfId="5" applyFont="1" applyBorder="1"/>
    <xf numFmtId="0" fontId="49" fillId="8" borderId="4" xfId="5" applyFont="1" applyFill="1" applyBorder="1" applyAlignment="1">
      <alignment horizontal="center" vertical="center" wrapText="1"/>
    </xf>
    <xf numFmtId="0" fontId="38" fillId="0" borderId="6" xfId="5" applyFont="1" applyBorder="1"/>
    <xf numFmtId="0" fontId="49" fillId="8" borderId="3" xfId="5" applyFont="1" applyFill="1" applyBorder="1" applyAlignment="1">
      <alignment horizontal="center" vertical="center" wrapText="1"/>
    </xf>
    <xf numFmtId="164" fontId="49" fillId="8" borderId="2" xfId="5" applyNumberFormat="1" applyFont="1" applyFill="1" applyBorder="1" applyAlignment="1">
      <alignment horizontal="center" vertical="center" wrapText="1"/>
    </xf>
  </cellXfs>
  <cellStyles count="12">
    <cellStyle name="Hyperlink" xfId="1" builtinId="8"/>
    <cellStyle name="Hyperlink 2" xfId="11" xr:uid="{00000000-0005-0000-0000-000001000000}"/>
    <cellStyle name="Hyperlink 3" xfId="9" xr:uid="{00000000-0005-0000-0000-000002000000}"/>
    <cellStyle name="Neutral 2" xfId="6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3" xfId="4" xr:uid="{00000000-0005-0000-0000-000007000000}"/>
    <cellStyle name="Normal 4" xfId="5" xr:uid="{00000000-0005-0000-0000-000008000000}"/>
    <cellStyle name="Normal 5" xfId="7" xr:uid="{00000000-0005-0000-0000-000009000000}"/>
    <cellStyle name="Normal 6" xfId="8" xr:uid="{00000000-0005-0000-0000-00000A000000}"/>
    <cellStyle name="Style 1" xfId="3" xr:uid="{00000000-0005-0000-0000-00000C000000}"/>
  </cellStyles>
  <dxfs count="11"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colors>
    <mruColors>
      <color rgb="FFBD0F72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63501</xdr:rowOff>
    </xdr:from>
    <xdr:to>
      <xdr:col>2</xdr:col>
      <xdr:colOff>571500</xdr:colOff>
      <xdr:row>2</xdr:row>
      <xdr:rowOff>548641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EAF7017-AF1A-4E16-B07D-E63AB757E0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228601"/>
          <a:ext cx="3086100" cy="65024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166551</xdr:colOff>
      <xdr:row>1</xdr:row>
      <xdr:rowOff>74024</xdr:rowOff>
    </xdr:from>
    <xdr:to>
      <xdr:col>2</xdr:col>
      <xdr:colOff>936171</xdr:colOff>
      <xdr:row>2</xdr:row>
      <xdr:rowOff>428898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AD3A7721-1BC9-434D-9A45-003DD91D4E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551" y="237310"/>
          <a:ext cx="3403963" cy="518159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PH.CSVC@one-line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vn.han.doc@one-line.com" TargetMode="External"/><Relationship Id="rId1" Type="http://schemas.openxmlformats.org/officeDocument/2006/relationships/hyperlink" Target="mailto:vn.han.ofs.si@one-line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vn.hph.doc@one-line.com" TargetMode="External"/><Relationship Id="rId4" Type="http://schemas.openxmlformats.org/officeDocument/2006/relationships/hyperlink" Target="mailto:vn.hph.ofs.si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D0F72"/>
  </sheetPr>
  <dimension ref="A6:S34"/>
  <sheetViews>
    <sheetView showGridLines="0" topLeftCell="A9" zoomScaleNormal="100" workbookViewId="0">
      <selection activeCell="K22" sqref="K22"/>
    </sheetView>
  </sheetViews>
  <sheetFormatPr defaultColWidth="9.109375" defaultRowHeight="13.2" x14ac:dyDescent="0.25"/>
  <cols>
    <col min="1" max="1" width="43.88671875" style="3" customWidth="1"/>
    <col min="2" max="2" width="6.6640625" style="1" customWidth="1"/>
    <col min="3" max="8" width="9.109375" style="1"/>
    <col min="9" max="9" width="3.88671875" style="1" customWidth="1"/>
    <col min="10" max="11" width="9.109375" style="1"/>
    <col min="12" max="12" width="14.109375" style="1" customWidth="1"/>
    <col min="13" max="16384" width="9.109375" style="1"/>
  </cols>
  <sheetData>
    <row r="6" spans="1:19" x14ac:dyDescent="0.25">
      <c r="C6" s="6"/>
    </row>
    <row r="7" spans="1:19" ht="17.7" customHeight="1" x14ac:dyDescent="0.3">
      <c r="A7" s="4" t="s">
        <v>13</v>
      </c>
      <c r="C7" s="34" t="s">
        <v>4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5"/>
      <c r="R7" s="5"/>
      <c r="S7" s="5"/>
    </row>
    <row r="8" spans="1:19" ht="17.7" customHeight="1" x14ac:dyDescent="0.25">
      <c r="A8" s="4" t="s">
        <v>16</v>
      </c>
      <c r="C8" s="36" t="s">
        <v>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5"/>
      <c r="R8" s="5"/>
      <c r="S8" s="5"/>
    </row>
    <row r="9" spans="1:19" s="2" customFormat="1" ht="20.7" customHeight="1" x14ac:dyDescent="0.25">
      <c r="A9" s="9" t="s">
        <v>21</v>
      </c>
      <c r="C9" s="36" t="s">
        <v>5</v>
      </c>
      <c r="D9" s="35"/>
      <c r="E9" s="35"/>
      <c r="F9" s="35"/>
      <c r="G9" s="35"/>
      <c r="H9" s="35"/>
      <c r="I9" s="35"/>
      <c r="J9" s="33" t="s">
        <v>11</v>
      </c>
      <c r="K9" s="37"/>
      <c r="L9" s="37"/>
      <c r="M9" s="37"/>
      <c r="N9" s="37"/>
      <c r="O9" s="37"/>
      <c r="P9" s="37"/>
      <c r="Q9" s="7"/>
      <c r="R9" s="7"/>
      <c r="S9" s="7"/>
    </row>
    <row r="10" spans="1:19" s="2" customFormat="1" ht="20.7" customHeight="1" x14ac:dyDescent="0.25">
      <c r="A10" s="8" t="s">
        <v>37</v>
      </c>
      <c r="C10" s="35" t="s">
        <v>15</v>
      </c>
      <c r="D10" s="35"/>
      <c r="E10" s="35"/>
      <c r="F10" s="35"/>
      <c r="G10" s="35"/>
      <c r="H10" s="35"/>
      <c r="I10" s="36"/>
      <c r="J10" s="37" t="s">
        <v>9</v>
      </c>
      <c r="K10" s="33"/>
      <c r="L10" s="33"/>
      <c r="M10" s="33"/>
      <c r="N10" s="33"/>
      <c r="O10" s="33"/>
      <c r="P10" s="33"/>
      <c r="Q10" s="6"/>
      <c r="R10" s="6"/>
      <c r="S10" s="6"/>
    </row>
    <row r="11" spans="1:19" s="2" customFormat="1" ht="20.7" customHeight="1" x14ac:dyDescent="0.25">
      <c r="A11" s="8" t="s">
        <v>38</v>
      </c>
      <c r="C11" s="35" t="s">
        <v>14</v>
      </c>
      <c r="D11" s="35"/>
      <c r="E11" s="35"/>
      <c r="F11" s="35"/>
      <c r="G11" s="35"/>
      <c r="H11" s="35"/>
      <c r="I11" s="36"/>
      <c r="J11" s="37" t="s">
        <v>10</v>
      </c>
      <c r="K11" s="33"/>
      <c r="L11" s="33"/>
      <c r="M11" s="33"/>
      <c r="N11" s="33"/>
      <c r="O11" s="33"/>
      <c r="P11" s="33"/>
      <c r="Q11" s="6"/>
      <c r="R11" s="6"/>
      <c r="S11" s="6"/>
    </row>
    <row r="12" spans="1:19" s="2" customFormat="1" ht="20.7" customHeight="1" x14ac:dyDescent="0.25">
      <c r="A12" s="8" t="s">
        <v>23</v>
      </c>
      <c r="C12" s="35" t="s">
        <v>6</v>
      </c>
      <c r="D12" s="35"/>
      <c r="E12" s="35"/>
      <c r="F12" s="35"/>
      <c r="G12" s="35"/>
      <c r="H12" s="35"/>
      <c r="I12" s="36"/>
      <c r="J12" s="37" t="s">
        <v>12</v>
      </c>
      <c r="K12" s="37"/>
      <c r="L12" s="33"/>
      <c r="M12" s="33"/>
      <c r="N12" s="33"/>
      <c r="O12" s="33"/>
      <c r="P12" s="33"/>
      <c r="Q12" s="6"/>
      <c r="R12" s="6"/>
      <c r="S12" s="6"/>
    </row>
    <row r="13" spans="1:19" s="2" customFormat="1" ht="20.7" customHeight="1" x14ac:dyDescent="0.25">
      <c r="A13" s="8" t="s">
        <v>22</v>
      </c>
      <c r="C13" s="35" t="s">
        <v>7</v>
      </c>
      <c r="D13" s="35"/>
      <c r="E13" s="35"/>
      <c r="F13" s="35"/>
      <c r="G13" s="35"/>
      <c r="H13" s="35"/>
      <c r="I13" s="36"/>
      <c r="J13" s="37" t="s">
        <v>7</v>
      </c>
      <c r="K13" s="37"/>
      <c r="L13" s="33"/>
      <c r="M13" s="33"/>
      <c r="N13" s="33"/>
      <c r="O13" s="33"/>
      <c r="P13" s="33"/>
      <c r="Q13" s="6"/>
      <c r="R13" s="6"/>
      <c r="S13" s="6"/>
    </row>
    <row r="14" spans="1:19" s="2" customFormat="1" ht="20.7" customHeight="1" x14ac:dyDescent="0.25">
      <c r="A14" s="8" t="s">
        <v>24</v>
      </c>
      <c r="C14" s="36" t="s">
        <v>42</v>
      </c>
      <c r="D14" s="35"/>
      <c r="E14" s="35"/>
      <c r="F14" s="35"/>
      <c r="G14" s="35"/>
      <c r="H14" s="35"/>
      <c r="I14" s="36"/>
      <c r="J14" s="36" t="s">
        <v>42</v>
      </c>
      <c r="K14" s="33"/>
      <c r="L14" s="37"/>
      <c r="M14" s="37"/>
      <c r="N14" s="37"/>
      <c r="O14" s="37"/>
      <c r="P14" s="37"/>
      <c r="Q14" s="7"/>
      <c r="R14" s="7"/>
      <c r="S14" s="7"/>
    </row>
    <row r="15" spans="1:19" s="2" customFormat="1" ht="20.7" customHeight="1" x14ac:dyDescent="0.25">
      <c r="A15" s="9" t="s">
        <v>35</v>
      </c>
      <c r="C15" s="35" t="s">
        <v>8</v>
      </c>
      <c r="D15" s="35"/>
      <c r="E15" s="35"/>
      <c r="F15" s="35"/>
      <c r="G15" s="35"/>
      <c r="H15" s="35"/>
      <c r="I15" s="36"/>
      <c r="J15" s="35" t="s">
        <v>55</v>
      </c>
      <c r="K15" s="33"/>
      <c r="L15" s="37"/>
      <c r="M15" s="37"/>
      <c r="N15" s="37"/>
      <c r="O15" s="37"/>
      <c r="P15" s="37"/>
      <c r="Q15" s="7"/>
      <c r="R15" s="7"/>
      <c r="S15" s="7"/>
    </row>
    <row r="16" spans="1:19" s="2" customFormat="1" ht="20.7" customHeight="1" x14ac:dyDescent="0.25">
      <c r="A16" s="8" t="s">
        <v>36</v>
      </c>
      <c r="C16" s="36" t="s">
        <v>43</v>
      </c>
      <c r="D16" s="35"/>
      <c r="E16" s="35"/>
      <c r="F16" s="35"/>
      <c r="G16" s="35"/>
      <c r="H16" s="35"/>
      <c r="I16" s="35"/>
      <c r="J16" s="36" t="s">
        <v>43</v>
      </c>
      <c r="K16" s="35"/>
      <c r="L16" s="33"/>
      <c r="M16" s="33"/>
      <c r="N16" s="33"/>
      <c r="O16" s="33"/>
      <c r="P16" s="33"/>
      <c r="Q16" s="6"/>
      <c r="R16" s="6"/>
      <c r="S16" s="6"/>
    </row>
    <row r="17" spans="1:19" ht="17.7" customHeight="1" x14ac:dyDescent="0.25">
      <c r="C17" s="35" t="s">
        <v>44</v>
      </c>
      <c r="D17" s="35"/>
      <c r="E17" s="35"/>
      <c r="F17" s="35"/>
      <c r="G17" s="35"/>
      <c r="H17" s="35"/>
      <c r="I17" s="35"/>
      <c r="J17" s="38" t="s">
        <v>56</v>
      </c>
      <c r="K17" s="35"/>
      <c r="L17" s="33"/>
      <c r="M17" s="33"/>
      <c r="N17" s="33"/>
      <c r="O17" s="33"/>
      <c r="P17" s="33"/>
      <c r="Q17" s="6"/>
      <c r="R17" s="6"/>
      <c r="S17" s="6"/>
    </row>
    <row r="18" spans="1:19" ht="17.7" customHeight="1" x14ac:dyDescent="0.25">
      <c r="A18" s="40"/>
      <c r="C18" s="36" t="s">
        <v>45</v>
      </c>
      <c r="D18" s="35"/>
      <c r="E18" s="35"/>
      <c r="F18" s="35"/>
      <c r="G18" s="35"/>
      <c r="H18" s="35"/>
      <c r="I18" s="35"/>
      <c r="J18" s="36" t="s">
        <v>45</v>
      </c>
      <c r="K18" s="35"/>
      <c r="L18" s="33"/>
      <c r="M18" s="33"/>
      <c r="N18" s="33"/>
      <c r="O18" s="33"/>
      <c r="P18" s="33"/>
      <c r="Q18" s="5"/>
      <c r="R18" s="5"/>
      <c r="S18" s="5"/>
    </row>
    <row r="19" spans="1:19" ht="14.4" x14ac:dyDescent="0.3">
      <c r="A19" s="41"/>
      <c r="C19" s="35" t="s">
        <v>46</v>
      </c>
      <c r="D19" s="35"/>
      <c r="E19" s="35"/>
      <c r="F19" s="35"/>
      <c r="G19" s="35"/>
      <c r="H19" s="35"/>
      <c r="I19" s="35"/>
      <c r="J19" s="37" t="s">
        <v>57</v>
      </c>
      <c r="K19" s="35"/>
      <c r="L19" s="33"/>
      <c r="M19" s="33"/>
      <c r="N19" s="33"/>
      <c r="O19" s="33"/>
      <c r="P19" s="33"/>
      <c r="Q19" s="5"/>
      <c r="R19" s="5"/>
      <c r="S19" s="5"/>
    </row>
    <row r="20" spans="1:19" x14ac:dyDescent="0.25">
      <c r="C20" s="36" t="s">
        <v>54</v>
      </c>
      <c r="D20" s="35"/>
      <c r="E20" s="35"/>
      <c r="F20" s="35"/>
      <c r="G20" s="35"/>
      <c r="H20" s="35"/>
      <c r="I20" s="35"/>
      <c r="J20" s="36"/>
      <c r="K20" s="35"/>
      <c r="L20" s="35"/>
      <c r="M20" s="35"/>
      <c r="N20" s="35"/>
      <c r="O20" s="35"/>
      <c r="P20" s="35"/>
    </row>
    <row r="21" spans="1:19" x14ac:dyDescent="0.25">
      <c r="C21" s="35" t="s">
        <v>47</v>
      </c>
      <c r="D21" s="35"/>
      <c r="E21" s="35"/>
      <c r="F21" s="35"/>
      <c r="G21" s="35"/>
      <c r="H21" s="35"/>
      <c r="I21" s="35"/>
      <c r="J21" s="38"/>
      <c r="K21" s="35"/>
      <c r="L21" s="35"/>
      <c r="M21" s="35"/>
      <c r="N21" s="35"/>
      <c r="O21" s="35"/>
      <c r="P21" s="35"/>
    </row>
    <row r="22" spans="1:19" x14ac:dyDescent="0.25">
      <c r="C22" s="35" t="s">
        <v>48</v>
      </c>
      <c r="D22" s="32"/>
      <c r="E22" s="32"/>
      <c r="F22" s="32"/>
      <c r="G22" s="32"/>
      <c r="H22" s="32"/>
      <c r="I22" s="32"/>
      <c r="J22" s="32"/>
      <c r="K22" s="38"/>
      <c r="L22" s="38"/>
      <c r="M22" s="32"/>
      <c r="N22" s="32"/>
      <c r="O22" s="32"/>
      <c r="P22" s="32"/>
    </row>
    <row r="23" spans="1:19" x14ac:dyDescent="0.25">
      <c r="C23" s="35" t="s">
        <v>49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9" x14ac:dyDescent="0.25">
      <c r="C24" s="35" t="s">
        <v>50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9" x14ac:dyDescent="0.25">
      <c r="C25" s="35" t="s">
        <v>51</v>
      </c>
      <c r="D25" s="39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9" x14ac:dyDescent="0.25">
      <c r="C26" s="35" t="s">
        <v>52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9" ht="13.8" x14ac:dyDescent="0.25">
      <c r="C27" s="35"/>
      <c r="D27" s="39"/>
      <c r="E27" s="32"/>
      <c r="F27" s="32"/>
      <c r="G27" s="32"/>
      <c r="M27" s="40"/>
    </row>
    <row r="28" spans="1:19" x14ac:dyDescent="0.25">
      <c r="C28" s="35" t="s">
        <v>53</v>
      </c>
      <c r="D28" s="32"/>
      <c r="E28" s="32"/>
      <c r="F28" s="32"/>
      <c r="G28" s="32"/>
    </row>
    <row r="34" spans="3:3" ht="13.8" x14ac:dyDescent="0.25">
      <c r="C34" s="40"/>
    </row>
  </sheetData>
  <hyperlinks>
    <hyperlink ref="A9" location="'FE5 (via CMP)'!A1" display="(Service to Europe - FE5 via CMP)" xr:uid="{00000000-0004-0000-0000-000000000000}"/>
    <hyperlink ref="A10" location="'FE1'!A1" display="( Service to Europe - FE1 &amp;FE2 ,FE5 via SIN &amp; CMP)" xr:uid="{00000000-0004-0000-0000-000001000000}"/>
    <hyperlink ref="A12" location="'FE3'!A1" display="(Service to Wmed - MD1&amp;MD2 via SIN)" xr:uid="{00000000-0004-0000-0000-000002000000}"/>
    <hyperlink ref="A13" location="'MD1&amp; MD2'!A1" display="(Feeder ETD SAT + Service to Europe - FE5)" xr:uid="{00000000-0004-0000-0000-000003000000}"/>
    <hyperlink ref="A14" location="'MD3'!A1" display="(Service to Wmed - MD1&amp;MD2 via SIN)" xr:uid="{00000000-0004-0000-0000-000004000000}"/>
    <hyperlink ref="A15" location="'WA1'!A1" display="(Service to WEST AFRICA - WA1)" xr:uid="{00000000-0004-0000-0000-000005000000}"/>
    <hyperlink ref="A16" location="SAS!A1" display="(Service to WEST AFRICA - WA1)" xr:uid="{00000000-0004-0000-0000-000006000000}"/>
    <hyperlink ref="A11" location="'FE2'!A1" display="( Service to Europe - FE1 )" xr:uid="{00000000-0004-0000-0000-000007000000}"/>
    <hyperlink ref="C17" r:id="rId1" xr:uid="{00000000-0004-0000-0000-000008000000}"/>
    <hyperlink ref="C19" r:id="rId2" xr:uid="{00000000-0004-0000-0000-000009000000}"/>
    <hyperlink ref="J15" r:id="rId3" xr:uid="{00000000-0004-0000-0000-00000A000000}"/>
    <hyperlink ref="J17" r:id="rId4" xr:uid="{00000000-0004-0000-0000-00000B000000}"/>
    <hyperlink ref="J19" r:id="rId5" xr:uid="{00000000-0004-0000-0000-00000C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37"/>
  <sheetViews>
    <sheetView tabSelected="1" view="pageBreakPreview" zoomScale="50" zoomScaleNormal="100" zoomScaleSheetLayoutView="50" workbookViewId="0">
      <selection activeCell="B26" sqref="B26"/>
    </sheetView>
  </sheetViews>
  <sheetFormatPr defaultColWidth="14.44140625" defaultRowHeight="15" customHeight="1" x14ac:dyDescent="0.25"/>
  <cols>
    <col min="1" max="1" width="34" style="11" customWidth="1"/>
    <col min="2" max="2" width="16.44140625" style="11" customWidth="1"/>
    <col min="3" max="3" width="27.77734375" style="11" customWidth="1"/>
    <col min="4" max="4" width="22.44140625" style="11" customWidth="1"/>
    <col min="5" max="5" width="25.33203125" style="11" customWidth="1"/>
    <col min="6" max="6" width="40.21875" style="11" customWidth="1"/>
    <col min="7" max="7" width="16.88671875" style="11" customWidth="1"/>
    <col min="8" max="8" width="31.33203125" style="11" customWidth="1"/>
    <col min="9" max="9" width="35.5546875" style="11" customWidth="1"/>
    <col min="10" max="10" width="37.5546875" style="11" customWidth="1"/>
    <col min="11" max="11" width="36.88671875" style="11" customWidth="1"/>
    <col min="12" max="19" width="8.88671875" style="11" customWidth="1"/>
    <col min="20" max="21" width="8.6640625" style="11" customWidth="1"/>
    <col min="22" max="16384" width="14.44140625" style="11"/>
  </cols>
  <sheetData>
    <row r="1" spans="1:21" ht="12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52.2" customHeight="1" x14ac:dyDescent="0.3">
      <c r="A3" s="12"/>
      <c r="B3" s="13"/>
      <c r="C3" s="13"/>
      <c r="D3" s="13"/>
      <c r="E3" s="14"/>
      <c r="F3" s="14"/>
      <c r="G3" s="14"/>
      <c r="H3" s="14"/>
      <c r="I3" s="14"/>
      <c r="J3" s="1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3.4" customHeight="1" x14ac:dyDescent="0.3">
      <c r="A4" s="15"/>
      <c r="B4" s="13"/>
      <c r="C4" s="16" t="s">
        <v>25</v>
      </c>
      <c r="D4" s="10"/>
      <c r="E4" s="17"/>
      <c r="F4" s="17"/>
      <c r="G4" s="18"/>
      <c r="H4" s="18"/>
      <c r="I4" s="18"/>
      <c r="J4" s="1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1" customHeight="1" thickBot="1" x14ac:dyDescent="0.45">
      <c r="A5" s="19"/>
      <c r="B5" s="13"/>
      <c r="C5" s="13"/>
      <c r="D5" s="13"/>
      <c r="E5" s="14"/>
      <c r="F5" s="14"/>
      <c r="G5" s="14"/>
      <c r="H5" s="14"/>
      <c r="I5" s="14"/>
      <c r="J5" s="1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0.25" customHeight="1" x14ac:dyDescent="0.45">
      <c r="A6" s="134" t="s">
        <v>33</v>
      </c>
      <c r="B6" s="136" t="s">
        <v>0</v>
      </c>
      <c r="C6" s="136" t="s">
        <v>18</v>
      </c>
      <c r="D6" s="64" t="s">
        <v>1</v>
      </c>
      <c r="E6" s="129" t="s">
        <v>32</v>
      </c>
      <c r="F6" s="129" t="s">
        <v>19</v>
      </c>
      <c r="G6" s="136" t="s">
        <v>0</v>
      </c>
      <c r="H6" s="121" t="s">
        <v>1</v>
      </c>
      <c r="I6" s="129" t="s">
        <v>26</v>
      </c>
      <c r="J6" s="131" t="s">
        <v>27</v>
      </c>
      <c r="K6" s="132" t="s">
        <v>28</v>
      </c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33" customHeight="1" x14ac:dyDescent="0.45">
      <c r="A7" s="135"/>
      <c r="B7" s="130"/>
      <c r="C7" s="130"/>
      <c r="D7" s="53" t="s">
        <v>3</v>
      </c>
      <c r="E7" s="130"/>
      <c r="F7" s="137"/>
      <c r="G7" s="130"/>
      <c r="H7" s="54" t="s">
        <v>17</v>
      </c>
      <c r="I7" s="130"/>
      <c r="J7" s="130"/>
      <c r="K7" s="133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20.25" hidden="1" customHeight="1" x14ac:dyDescent="0.5">
      <c r="A8" s="65"/>
      <c r="B8" s="55"/>
      <c r="C8" s="55"/>
      <c r="D8" s="56">
        <v>43190</v>
      </c>
      <c r="E8" s="57">
        <f>D8+2</f>
        <v>43192</v>
      </c>
      <c r="F8" s="58"/>
      <c r="G8" s="59"/>
      <c r="H8" s="60"/>
      <c r="I8" s="60"/>
      <c r="J8" s="60"/>
      <c r="K8" s="66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31" customFormat="1" ht="60" hidden="1" customHeight="1" x14ac:dyDescent="0.45">
      <c r="A9" s="67" t="s">
        <v>20</v>
      </c>
      <c r="B9" s="47" t="s">
        <v>70</v>
      </c>
      <c r="C9" s="48" t="s">
        <v>39</v>
      </c>
      <c r="D9" s="49">
        <v>43546</v>
      </c>
      <c r="E9" s="50">
        <f t="shared" ref="E9:E16" si="0">D9+6</f>
        <v>43552</v>
      </c>
      <c r="F9" s="51" t="s">
        <v>59</v>
      </c>
      <c r="G9" s="47" t="s">
        <v>78</v>
      </c>
      <c r="H9" s="52">
        <v>43559</v>
      </c>
      <c r="I9" s="61">
        <f>H9+35</f>
        <v>43594</v>
      </c>
      <c r="J9" s="61">
        <f>I9+3</f>
        <v>43597</v>
      </c>
      <c r="K9" s="68">
        <f>J9+5</f>
        <v>43602</v>
      </c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s="31" customFormat="1" ht="60" hidden="1" customHeight="1" x14ac:dyDescent="0.45">
      <c r="A10" s="67" t="s">
        <v>60</v>
      </c>
      <c r="B10" s="47" t="s">
        <v>71</v>
      </c>
      <c r="C10" s="48" t="s">
        <v>39</v>
      </c>
      <c r="D10" s="49">
        <f>D9+7</f>
        <v>43553</v>
      </c>
      <c r="E10" s="50">
        <f t="shared" si="0"/>
        <v>43559</v>
      </c>
      <c r="F10" s="47" t="s">
        <v>89</v>
      </c>
      <c r="G10" s="47" t="s">
        <v>69</v>
      </c>
      <c r="H10" s="52">
        <f>H9+7</f>
        <v>43566</v>
      </c>
      <c r="I10" s="61">
        <f>H10+25</f>
        <v>43591</v>
      </c>
      <c r="J10" s="61">
        <f t="shared" ref="J10:J12" si="1">I10+2</f>
        <v>43593</v>
      </c>
      <c r="K10" s="68">
        <f>J10+3</f>
        <v>43596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31" customFormat="1" ht="60" hidden="1" customHeight="1" x14ac:dyDescent="0.45">
      <c r="A11" s="67" t="s">
        <v>20</v>
      </c>
      <c r="B11" s="45" t="s">
        <v>72</v>
      </c>
      <c r="C11" s="48" t="s">
        <v>39</v>
      </c>
      <c r="D11" s="49">
        <f>D10+7</f>
        <v>43560</v>
      </c>
      <c r="E11" s="50">
        <f t="shared" si="0"/>
        <v>43566</v>
      </c>
      <c r="F11" s="47" t="s">
        <v>79</v>
      </c>
      <c r="G11" s="47" t="s">
        <v>90</v>
      </c>
      <c r="H11" s="52">
        <f>H10+7</f>
        <v>43573</v>
      </c>
      <c r="I11" s="61">
        <f t="shared" ref="I11:I12" si="2">H11+25</f>
        <v>43598</v>
      </c>
      <c r="J11" s="61">
        <f t="shared" si="1"/>
        <v>43600</v>
      </c>
      <c r="K11" s="68">
        <f>J11+4</f>
        <v>43604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31" customFormat="1" ht="60" hidden="1" customHeight="1" x14ac:dyDescent="0.45">
      <c r="A12" s="67" t="s">
        <v>60</v>
      </c>
      <c r="B12" s="47" t="s">
        <v>73</v>
      </c>
      <c r="C12" s="48" t="s">
        <v>39</v>
      </c>
      <c r="D12" s="49">
        <f>D11+7</f>
        <v>43567</v>
      </c>
      <c r="E12" s="50">
        <f t="shared" si="0"/>
        <v>43573</v>
      </c>
      <c r="F12" s="47" t="s">
        <v>91</v>
      </c>
      <c r="G12" s="47" t="s">
        <v>92</v>
      </c>
      <c r="H12" s="52">
        <f>H11+7</f>
        <v>43580</v>
      </c>
      <c r="I12" s="61">
        <f t="shared" si="2"/>
        <v>43605</v>
      </c>
      <c r="J12" s="61">
        <f t="shared" si="1"/>
        <v>43607</v>
      </c>
      <c r="K12" s="68">
        <f>J12+3</f>
        <v>43610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31" customFormat="1" ht="60" hidden="1" customHeight="1" x14ac:dyDescent="0.45">
      <c r="A13" s="67" t="s">
        <v>20</v>
      </c>
      <c r="B13" s="47" t="s">
        <v>74</v>
      </c>
      <c r="C13" s="48" t="s">
        <v>39</v>
      </c>
      <c r="D13" s="49">
        <f>D12+7</f>
        <v>43574</v>
      </c>
      <c r="E13" s="50">
        <f t="shared" si="0"/>
        <v>43580</v>
      </c>
      <c r="F13" s="84" t="s">
        <v>59</v>
      </c>
      <c r="G13" s="78" t="s">
        <v>80</v>
      </c>
      <c r="H13" s="79">
        <f>H12+7</f>
        <v>43587</v>
      </c>
      <c r="I13" s="82" t="s">
        <v>34</v>
      </c>
      <c r="J13" s="82" t="s">
        <v>34</v>
      </c>
      <c r="K13" s="83" t="s">
        <v>34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31" customFormat="1" ht="60" hidden="1" customHeight="1" x14ac:dyDescent="0.45">
      <c r="A14" s="67" t="s">
        <v>60</v>
      </c>
      <c r="B14" s="45" t="s">
        <v>85</v>
      </c>
      <c r="C14" s="48" t="s">
        <v>39</v>
      </c>
      <c r="D14" s="49">
        <f>D13+7</f>
        <v>43581</v>
      </c>
      <c r="E14" s="50">
        <f t="shared" si="0"/>
        <v>43587</v>
      </c>
      <c r="F14" s="46" t="s">
        <v>65</v>
      </c>
      <c r="G14" s="47" t="s">
        <v>75</v>
      </c>
      <c r="H14" s="52">
        <f>H13+7</f>
        <v>43594</v>
      </c>
      <c r="I14" s="62" t="s">
        <v>106</v>
      </c>
      <c r="J14" s="62" t="s">
        <v>99</v>
      </c>
      <c r="K14" s="69" t="s">
        <v>112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31" customFormat="1" ht="60" hidden="1" customHeight="1" x14ac:dyDescent="0.45">
      <c r="A15" s="67" t="s">
        <v>20</v>
      </c>
      <c r="B15" s="47" t="s">
        <v>86</v>
      </c>
      <c r="C15" s="48" t="s">
        <v>39</v>
      </c>
      <c r="D15" s="49">
        <f t="shared" ref="D15:D16" si="3">D14+7</f>
        <v>43588</v>
      </c>
      <c r="E15" s="50">
        <f t="shared" si="0"/>
        <v>43594</v>
      </c>
      <c r="F15" s="46" t="s">
        <v>77</v>
      </c>
      <c r="G15" s="47"/>
      <c r="H15" s="52">
        <f t="shared" ref="H15" si="4">H14+7</f>
        <v>43601</v>
      </c>
      <c r="I15" s="63" t="s">
        <v>107</v>
      </c>
      <c r="J15" s="63" t="s">
        <v>101</v>
      </c>
      <c r="K15" s="70" t="s">
        <v>113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31" customFormat="1" ht="60" hidden="1" customHeight="1" x14ac:dyDescent="0.45">
      <c r="A16" s="67" t="s">
        <v>60</v>
      </c>
      <c r="B16" s="45" t="s">
        <v>87</v>
      </c>
      <c r="C16" s="48" t="s">
        <v>39</v>
      </c>
      <c r="D16" s="49">
        <f t="shared" si="3"/>
        <v>43595</v>
      </c>
      <c r="E16" s="50">
        <f t="shared" si="0"/>
        <v>43601</v>
      </c>
      <c r="F16" s="46" t="s">
        <v>77</v>
      </c>
      <c r="G16" s="47"/>
      <c r="H16" s="52">
        <f>H15+7</f>
        <v>43608</v>
      </c>
      <c r="I16" s="62" t="s">
        <v>108</v>
      </c>
      <c r="J16" s="62" t="s">
        <v>102</v>
      </c>
      <c r="K16" s="69" t="s">
        <v>103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31" customFormat="1" ht="60" hidden="1" customHeight="1" x14ac:dyDescent="0.45">
      <c r="A17" s="67" t="s">
        <v>20</v>
      </c>
      <c r="B17" s="45" t="s">
        <v>88</v>
      </c>
      <c r="C17" s="48" t="s">
        <v>39</v>
      </c>
      <c r="D17" s="49">
        <f>D16+7</f>
        <v>43602</v>
      </c>
      <c r="E17" s="50">
        <f t="shared" ref="E17:E21" si="5">D17+6</f>
        <v>43608</v>
      </c>
      <c r="F17" s="46" t="s">
        <v>93</v>
      </c>
      <c r="G17" s="47" t="s">
        <v>67</v>
      </c>
      <c r="H17" s="52">
        <f>H16+7</f>
        <v>43615</v>
      </c>
      <c r="I17" s="62" t="s">
        <v>104</v>
      </c>
      <c r="J17" s="62" t="s">
        <v>105</v>
      </c>
      <c r="K17" s="69" t="s">
        <v>114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31" customFormat="1" ht="60" hidden="1" customHeight="1" x14ac:dyDescent="0.45">
      <c r="A18" s="67" t="s">
        <v>20</v>
      </c>
      <c r="B18" s="47" t="s">
        <v>74</v>
      </c>
      <c r="C18" s="48" t="s">
        <v>39</v>
      </c>
      <c r="D18" s="49">
        <f>D17+7</f>
        <v>43609</v>
      </c>
      <c r="E18" s="50">
        <f t="shared" si="5"/>
        <v>43615</v>
      </c>
      <c r="F18" s="85" t="s">
        <v>110</v>
      </c>
      <c r="G18" s="47" t="s">
        <v>80</v>
      </c>
      <c r="H18" s="52">
        <f>H17+7</f>
        <v>43622</v>
      </c>
      <c r="I18" s="62" t="s">
        <v>109</v>
      </c>
      <c r="J18" s="62" t="s">
        <v>115</v>
      </c>
      <c r="K18" s="69" t="s">
        <v>116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31" customFormat="1" ht="60" customHeight="1" x14ac:dyDescent="0.45">
      <c r="A19" s="67" t="s">
        <v>60</v>
      </c>
      <c r="B19" s="45" t="s">
        <v>85</v>
      </c>
      <c r="C19" s="48" t="s">
        <v>39</v>
      </c>
      <c r="D19" s="49">
        <f>D18+7</f>
        <v>43616</v>
      </c>
      <c r="E19" s="50">
        <f t="shared" si="5"/>
        <v>43622</v>
      </c>
      <c r="F19" s="46" t="s">
        <v>111</v>
      </c>
      <c r="G19" s="47" t="s">
        <v>75</v>
      </c>
      <c r="H19" s="52">
        <f>H18+7</f>
        <v>43629</v>
      </c>
      <c r="I19" s="123">
        <f>H19+18</f>
        <v>43647</v>
      </c>
      <c r="J19" s="123">
        <f>H19+20</f>
        <v>43649</v>
      </c>
      <c r="K19" s="124">
        <f>H19+23</f>
        <v>43652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31" customFormat="1" ht="60" customHeight="1" x14ac:dyDescent="0.45">
      <c r="A20" s="67" t="s">
        <v>20</v>
      </c>
      <c r="B20" s="47" t="s">
        <v>86</v>
      </c>
      <c r="C20" s="48" t="s">
        <v>39</v>
      </c>
      <c r="D20" s="49">
        <f t="shared" ref="D20:D30" si="6">D19+7</f>
        <v>43623</v>
      </c>
      <c r="E20" s="50">
        <f t="shared" si="5"/>
        <v>43629</v>
      </c>
      <c r="F20" s="46" t="s">
        <v>79</v>
      </c>
      <c r="G20" s="47" t="s">
        <v>78</v>
      </c>
      <c r="H20" s="52">
        <f t="shared" ref="H20" si="7">H19+7</f>
        <v>43636</v>
      </c>
      <c r="I20" s="123">
        <f>H20+18</f>
        <v>43654</v>
      </c>
      <c r="J20" s="123">
        <f>H20+20</f>
        <v>43656</v>
      </c>
      <c r="K20" s="124">
        <f>H20+23</f>
        <v>43659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31" customFormat="1" ht="60" customHeight="1" x14ac:dyDescent="0.45">
      <c r="A21" s="67" t="s">
        <v>60</v>
      </c>
      <c r="B21" s="45" t="s">
        <v>87</v>
      </c>
      <c r="C21" s="48" t="s">
        <v>39</v>
      </c>
      <c r="D21" s="49">
        <f t="shared" si="6"/>
        <v>43630</v>
      </c>
      <c r="E21" s="50">
        <f t="shared" si="5"/>
        <v>43636</v>
      </c>
      <c r="F21" s="86" t="s">
        <v>59</v>
      </c>
      <c r="G21" s="78" t="s">
        <v>80</v>
      </c>
      <c r="H21" s="79">
        <f>H20+7</f>
        <v>43643</v>
      </c>
      <c r="I21" s="80" t="s">
        <v>34</v>
      </c>
      <c r="J21" s="80" t="s">
        <v>34</v>
      </c>
      <c r="K21" s="81" t="s">
        <v>34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31" customFormat="1" ht="60" customHeight="1" x14ac:dyDescent="0.45">
      <c r="A22" s="67" t="s">
        <v>60</v>
      </c>
      <c r="B22" s="45" t="s">
        <v>85</v>
      </c>
      <c r="C22" s="48" t="s">
        <v>39</v>
      </c>
      <c r="D22" s="49">
        <f>D21+7</f>
        <v>43637</v>
      </c>
      <c r="E22" s="50">
        <f t="shared" ref="E22:E27" si="8">D22+6</f>
        <v>43643</v>
      </c>
      <c r="F22" s="46" t="s">
        <v>89</v>
      </c>
      <c r="G22" s="47" t="s">
        <v>61</v>
      </c>
      <c r="H22" s="52">
        <f>H21+7</f>
        <v>43650</v>
      </c>
      <c r="I22" s="123">
        <f>H22+18</f>
        <v>43668</v>
      </c>
      <c r="J22" s="123">
        <f>H22+20</f>
        <v>43670</v>
      </c>
      <c r="K22" s="124">
        <f>H22+23</f>
        <v>43673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31" customFormat="1" ht="60" customHeight="1" x14ac:dyDescent="0.45">
      <c r="A23" s="67" t="s">
        <v>20</v>
      </c>
      <c r="B23" s="47" t="s">
        <v>86</v>
      </c>
      <c r="C23" s="48" t="s">
        <v>39</v>
      </c>
      <c r="D23" s="49">
        <f t="shared" si="6"/>
        <v>43644</v>
      </c>
      <c r="E23" s="50">
        <f t="shared" si="8"/>
        <v>43650</v>
      </c>
      <c r="F23" s="46" t="s">
        <v>117</v>
      </c>
      <c r="G23" s="47" t="s">
        <v>118</v>
      </c>
      <c r="H23" s="52">
        <f t="shared" ref="H23" si="9">H22+7</f>
        <v>43657</v>
      </c>
      <c r="I23" s="123">
        <f>H23+18</f>
        <v>43675</v>
      </c>
      <c r="J23" s="123">
        <f>H23+20</f>
        <v>43677</v>
      </c>
      <c r="K23" s="124">
        <f>H23+23</f>
        <v>43680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31" customFormat="1" ht="60" customHeight="1" x14ac:dyDescent="0.45">
      <c r="A24" s="67" t="s">
        <v>60</v>
      </c>
      <c r="B24" s="45" t="s">
        <v>87</v>
      </c>
      <c r="C24" s="48" t="s">
        <v>39</v>
      </c>
      <c r="D24" s="49">
        <f t="shared" si="6"/>
        <v>43651</v>
      </c>
      <c r="E24" s="50">
        <f t="shared" si="8"/>
        <v>43657</v>
      </c>
      <c r="F24" s="86" t="s">
        <v>59</v>
      </c>
      <c r="G24" s="78" t="s">
        <v>119</v>
      </c>
      <c r="H24" s="79">
        <f>H23+7</f>
        <v>43664</v>
      </c>
      <c r="I24" s="80" t="s">
        <v>34</v>
      </c>
      <c r="J24" s="80" t="s">
        <v>34</v>
      </c>
      <c r="K24" s="81" t="s">
        <v>34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31" customFormat="1" ht="60" customHeight="1" x14ac:dyDescent="0.45">
      <c r="A25" s="67" t="s">
        <v>60</v>
      </c>
      <c r="B25" s="45" t="s">
        <v>85</v>
      </c>
      <c r="C25" s="48" t="s">
        <v>39</v>
      </c>
      <c r="D25" s="49">
        <f>D24+7</f>
        <v>43658</v>
      </c>
      <c r="E25" s="50">
        <f t="shared" si="8"/>
        <v>43664</v>
      </c>
      <c r="F25" s="46" t="s">
        <v>91</v>
      </c>
      <c r="G25" s="47" t="s">
        <v>75</v>
      </c>
      <c r="H25" s="52">
        <f>H24+7</f>
        <v>43671</v>
      </c>
      <c r="I25" s="123">
        <f>H25+18</f>
        <v>43689</v>
      </c>
      <c r="J25" s="123">
        <f>H25+20</f>
        <v>43691</v>
      </c>
      <c r="K25" s="124">
        <f>H25+23</f>
        <v>43694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31" customFormat="1" ht="60" customHeight="1" x14ac:dyDescent="0.45">
      <c r="A26" s="67" t="s">
        <v>20</v>
      </c>
      <c r="B26" s="47" t="s">
        <v>86</v>
      </c>
      <c r="C26" s="48" t="s">
        <v>39</v>
      </c>
      <c r="D26" s="49">
        <f t="shared" si="6"/>
        <v>43665</v>
      </c>
      <c r="E26" s="50">
        <f t="shared" si="8"/>
        <v>43671</v>
      </c>
      <c r="F26" s="46" t="s">
        <v>65</v>
      </c>
      <c r="G26" s="47" t="s">
        <v>125</v>
      </c>
      <c r="H26" s="52">
        <f t="shared" ref="H26:H27" si="10">H25+7</f>
        <v>43678</v>
      </c>
      <c r="I26" s="123">
        <f t="shared" ref="I26:I30" si="11">H26+18</f>
        <v>43696</v>
      </c>
      <c r="J26" s="123">
        <f t="shared" ref="J26:J30" si="12">H26+20</f>
        <v>43698</v>
      </c>
      <c r="K26" s="124">
        <f t="shared" ref="K26:K30" si="13">H26+23</f>
        <v>43701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31" customFormat="1" ht="60" customHeight="1" x14ac:dyDescent="0.45">
      <c r="A27" s="67" t="s">
        <v>60</v>
      </c>
      <c r="B27" s="45" t="s">
        <v>87</v>
      </c>
      <c r="C27" s="48" t="s">
        <v>39</v>
      </c>
      <c r="D27" s="49">
        <f t="shared" si="6"/>
        <v>43672</v>
      </c>
      <c r="E27" s="50">
        <f t="shared" si="8"/>
        <v>43678</v>
      </c>
      <c r="F27" s="46" t="s">
        <v>123</v>
      </c>
      <c r="G27" s="47" t="s">
        <v>124</v>
      </c>
      <c r="H27" s="52">
        <f t="shared" si="10"/>
        <v>43685</v>
      </c>
      <c r="I27" s="123">
        <f t="shared" si="11"/>
        <v>43703</v>
      </c>
      <c r="J27" s="123">
        <f t="shared" si="12"/>
        <v>43705</v>
      </c>
      <c r="K27" s="124">
        <f t="shared" si="13"/>
        <v>43708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31" customFormat="1" ht="60" customHeight="1" x14ac:dyDescent="0.45">
      <c r="A28" s="67" t="s">
        <v>60</v>
      </c>
      <c r="B28" s="45" t="s">
        <v>85</v>
      </c>
      <c r="C28" s="48" t="s">
        <v>39</v>
      </c>
      <c r="D28" s="49">
        <f>D27+7</f>
        <v>43679</v>
      </c>
      <c r="E28" s="50">
        <f t="shared" ref="E28:E30" si="14">D28+6</f>
        <v>43685</v>
      </c>
      <c r="F28" s="46" t="s">
        <v>126</v>
      </c>
      <c r="G28" s="47" t="s">
        <v>122</v>
      </c>
      <c r="H28" s="52">
        <f>H27+7</f>
        <v>43692</v>
      </c>
      <c r="I28" s="123">
        <f t="shared" si="11"/>
        <v>43710</v>
      </c>
      <c r="J28" s="123">
        <f t="shared" si="12"/>
        <v>43712</v>
      </c>
      <c r="K28" s="124">
        <f t="shared" si="13"/>
        <v>43715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31" customFormat="1" ht="60" customHeight="1" x14ac:dyDescent="0.45">
      <c r="A29" s="67" t="s">
        <v>20</v>
      </c>
      <c r="B29" s="47" t="s">
        <v>86</v>
      </c>
      <c r="C29" s="48" t="s">
        <v>39</v>
      </c>
      <c r="D29" s="49">
        <f t="shared" si="6"/>
        <v>43686</v>
      </c>
      <c r="E29" s="50">
        <f t="shared" si="14"/>
        <v>43692</v>
      </c>
      <c r="F29" s="46" t="s">
        <v>127</v>
      </c>
      <c r="G29" s="47" t="s">
        <v>128</v>
      </c>
      <c r="H29" s="52">
        <f t="shared" ref="H29" si="15">H28+7</f>
        <v>43699</v>
      </c>
      <c r="I29" s="123">
        <f t="shared" si="11"/>
        <v>43717</v>
      </c>
      <c r="J29" s="123">
        <f t="shared" si="12"/>
        <v>43719</v>
      </c>
      <c r="K29" s="124">
        <f t="shared" si="13"/>
        <v>43722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31" customFormat="1" ht="60" customHeight="1" thickBot="1" x14ac:dyDescent="0.5">
      <c r="A30" s="71" t="s">
        <v>60</v>
      </c>
      <c r="B30" s="72" t="s">
        <v>87</v>
      </c>
      <c r="C30" s="73" t="s">
        <v>39</v>
      </c>
      <c r="D30" s="74">
        <f t="shared" si="6"/>
        <v>43693</v>
      </c>
      <c r="E30" s="75">
        <f t="shared" si="14"/>
        <v>43699</v>
      </c>
      <c r="F30" s="87" t="s">
        <v>110</v>
      </c>
      <c r="G30" s="76" t="s">
        <v>129</v>
      </c>
      <c r="H30" s="77">
        <f>H29+7</f>
        <v>43706</v>
      </c>
      <c r="I30" s="125">
        <f t="shared" si="11"/>
        <v>43724</v>
      </c>
      <c r="J30" s="125">
        <f t="shared" si="12"/>
        <v>43726</v>
      </c>
      <c r="K30" s="126">
        <f t="shared" si="13"/>
        <v>43729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37.799999999999997" customHeight="1" x14ac:dyDescent="0.45">
      <c r="A31" s="43" t="s">
        <v>4</v>
      </c>
      <c r="B31" s="15"/>
      <c r="C31" s="15"/>
      <c r="D31" s="15"/>
      <c r="E31" s="21"/>
      <c r="F31" s="21"/>
      <c r="G31" s="21"/>
      <c r="H31" s="21"/>
      <c r="I31" s="21"/>
      <c r="J31" s="2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25.95" customHeight="1" x14ac:dyDescent="0.4">
      <c r="A32" s="44" t="s">
        <v>41</v>
      </c>
      <c r="B32" s="22"/>
      <c r="C32" s="22"/>
      <c r="D32" s="22"/>
      <c r="E32" s="23"/>
      <c r="F32" s="23"/>
      <c r="G32" s="23"/>
      <c r="H32" s="24"/>
      <c r="I32" s="24"/>
      <c r="J32" s="24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12.75" customHeight="1" x14ac:dyDescent="0.3">
      <c r="A33" s="25"/>
      <c r="B33" s="22"/>
      <c r="C33" s="22"/>
      <c r="D33" s="22"/>
      <c r="E33" s="23"/>
      <c r="F33" s="23"/>
      <c r="G33" s="23"/>
      <c r="H33" s="26"/>
      <c r="I33" s="26"/>
      <c r="J33" s="26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2.75" customHeight="1" x14ac:dyDescent="0.3">
      <c r="A34" s="22"/>
      <c r="B34" s="23"/>
      <c r="C34" s="23"/>
      <c r="D34" s="27"/>
      <c r="E34" s="27"/>
      <c r="F34" s="27"/>
      <c r="G34" s="27"/>
      <c r="H34" s="28"/>
      <c r="I34" s="28"/>
      <c r="J34" s="28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2.75" customHeight="1" x14ac:dyDescent="0.3">
      <c r="A35" s="22"/>
      <c r="B35" s="23"/>
      <c r="C35" s="23"/>
      <c r="D35" s="27"/>
      <c r="E35" s="27"/>
      <c r="F35" s="27"/>
      <c r="G35" s="27"/>
      <c r="H35" s="28"/>
      <c r="I35" s="28"/>
      <c r="J35" s="28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2.75" customHeight="1" x14ac:dyDescent="0.3">
      <c r="A36" s="29"/>
      <c r="B36" s="23"/>
      <c r="C36" s="23"/>
      <c r="D36" s="23"/>
      <c r="E36" s="23"/>
      <c r="F36" s="23"/>
      <c r="G36" s="23"/>
      <c r="H36" s="30"/>
      <c r="I36" s="30"/>
      <c r="J36" s="3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2.75" customHeight="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2.7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2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2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2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2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2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2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2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12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2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12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2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2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2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2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2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2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2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12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12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12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ht="12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ht="12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12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ht="12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ht="12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ht="12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ht="12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ht="12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ht="12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ht="12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ht="12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ht="12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ht="12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ht="12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ht="12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ht="12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ht="12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ht="12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ht="12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ht="12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ht="12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ht="12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ht="12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ht="12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ht="12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t="12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t="12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ht="12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t="12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t="12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t="12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ht="12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ht="12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ht="12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ht="12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ht="12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ht="12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ht="12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ht="12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ht="12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ht="12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ht="12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ht="12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ht="12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ht="12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ht="12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ht="12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ht="12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ht="12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ht="12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ht="12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ht="12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ht="12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ht="12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</sheetData>
  <mergeCells count="9">
    <mergeCell ref="I6:I7"/>
    <mergeCell ref="J6:J7"/>
    <mergeCell ref="K6:K7"/>
    <mergeCell ref="A6:A7"/>
    <mergeCell ref="B6:B7"/>
    <mergeCell ref="C6:C7"/>
    <mergeCell ref="E6:E7"/>
    <mergeCell ref="F6:F7"/>
    <mergeCell ref="G6:G7"/>
  </mergeCells>
  <conditionalFormatting sqref="F8:G8">
    <cfRule type="expression" dxfId="10" priority="9">
      <formula>#REF!="ONE"</formula>
    </cfRule>
  </conditionalFormatting>
  <conditionalFormatting sqref="B9:B15">
    <cfRule type="expression" dxfId="9" priority="5">
      <formula>#REF!="ONE"</formula>
    </cfRule>
  </conditionalFormatting>
  <conditionalFormatting sqref="B18:B20">
    <cfRule type="expression" dxfId="8" priority="4">
      <formula>#REF!="ONE"</formula>
    </cfRule>
  </conditionalFormatting>
  <conditionalFormatting sqref="B22:B23">
    <cfRule type="expression" dxfId="7" priority="3">
      <formula>#REF!="ONE"</formula>
    </cfRule>
  </conditionalFormatting>
  <conditionalFormatting sqref="B25:B26">
    <cfRule type="expression" dxfId="6" priority="2">
      <formula>#REF!="ONE"</formula>
    </cfRule>
  </conditionalFormatting>
  <conditionalFormatting sqref="B28:B29">
    <cfRule type="expression" dxfId="5" priority="1">
      <formula>#REF!="ONE"</formula>
    </cfRule>
  </conditionalFormatting>
  <pageMargins left="0.7" right="0.7" top="0.75" bottom="0.75" header="0.3" footer="0.3"/>
  <pageSetup paperSize="9" scale="22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014"/>
  <sheetViews>
    <sheetView topLeftCell="A6" zoomScale="60" zoomScaleNormal="60" workbookViewId="0">
      <selection activeCell="I26" sqref="I26"/>
    </sheetView>
  </sheetViews>
  <sheetFormatPr defaultColWidth="14.44140625" defaultRowHeight="15" customHeight="1" x14ac:dyDescent="0.25"/>
  <cols>
    <col min="1" max="1" width="26.21875" style="11" customWidth="1"/>
    <col min="2" max="2" width="10.44140625" style="11" customWidth="1"/>
    <col min="3" max="3" width="27.109375" style="11" customWidth="1"/>
    <col min="4" max="4" width="14.88671875" style="11" customWidth="1"/>
    <col min="5" max="5" width="19.21875" style="11" customWidth="1"/>
    <col min="6" max="6" width="40.21875" style="11" customWidth="1"/>
    <col min="7" max="7" width="12.33203125" style="11" bestFit="1" customWidth="1"/>
    <col min="8" max="8" width="13.44140625" style="11" customWidth="1"/>
    <col min="9" max="9" width="26.77734375" style="11" customWidth="1"/>
    <col min="10" max="10" width="27.44140625" style="11" customWidth="1"/>
    <col min="11" max="20" width="8.88671875" style="11" customWidth="1"/>
    <col min="21" max="22" width="8.6640625" style="11" customWidth="1"/>
    <col min="23" max="16384" width="14.44140625" style="11"/>
  </cols>
  <sheetData>
    <row r="1" spans="1:22" ht="12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2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35.4" customHeight="1" x14ac:dyDescent="0.3">
      <c r="A3" s="12"/>
      <c r="B3" s="13"/>
      <c r="C3" s="13"/>
      <c r="D3" s="13"/>
      <c r="E3" s="14"/>
      <c r="F3" s="14"/>
      <c r="G3" s="14"/>
      <c r="H3" s="14"/>
      <c r="I3" s="14"/>
      <c r="J3" s="1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46.5" customHeight="1" x14ac:dyDescent="0.3">
      <c r="A4" s="15"/>
      <c r="B4" s="13"/>
      <c r="C4" s="16" t="s">
        <v>29</v>
      </c>
      <c r="D4" s="10"/>
      <c r="E4" s="17"/>
      <c r="F4" s="17"/>
      <c r="G4" s="18"/>
      <c r="H4" s="18"/>
      <c r="I4" s="18"/>
      <c r="J4" s="1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32.4" customHeight="1" thickBot="1" x14ac:dyDescent="0.45">
      <c r="A5" s="19"/>
      <c r="B5" s="13"/>
      <c r="C5" s="13"/>
      <c r="D5" s="13"/>
      <c r="E5" s="14"/>
      <c r="F5" s="14"/>
      <c r="G5" s="14"/>
      <c r="H5" s="14"/>
      <c r="I5" s="14"/>
      <c r="J5" s="1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20.25" customHeight="1" x14ac:dyDescent="0.4">
      <c r="A6" s="142" t="s">
        <v>33</v>
      </c>
      <c r="B6" s="144" t="s">
        <v>0</v>
      </c>
      <c r="C6" s="144" t="s">
        <v>18</v>
      </c>
      <c r="D6" s="107" t="s">
        <v>1</v>
      </c>
      <c r="E6" s="138" t="s">
        <v>32</v>
      </c>
      <c r="F6" s="138" t="s">
        <v>19</v>
      </c>
      <c r="G6" s="144" t="s">
        <v>0</v>
      </c>
      <c r="H6" s="122" t="s">
        <v>1</v>
      </c>
      <c r="I6" s="138" t="s">
        <v>30</v>
      </c>
      <c r="J6" s="140" t="s">
        <v>31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20.25" customHeight="1" x14ac:dyDescent="0.4">
      <c r="A7" s="143"/>
      <c r="B7" s="139"/>
      <c r="C7" s="139"/>
      <c r="D7" s="89" t="s">
        <v>3</v>
      </c>
      <c r="E7" s="139"/>
      <c r="F7" s="145"/>
      <c r="G7" s="139"/>
      <c r="H7" s="90" t="s">
        <v>17</v>
      </c>
      <c r="I7" s="139"/>
      <c r="J7" s="14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20.25" hidden="1" customHeight="1" x14ac:dyDescent="0.4">
      <c r="A8" s="108"/>
      <c r="B8" s="91"/>
      <c r="C8" s="91"/>
      <c r="D8" s="92">
        <v>43190</v>
      </c>
      <c r="E8" s="93">
        <f>D8+2</f>
        <v>43192</v>
      </c>
      <c r="F8" s="94"/>
      <c r="G8" s="95"/>
      <c r="H8" s="96"/>
      <c r="I8" s="96"/>
      <c r="J8" s="10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46.8" hidden="1" customHeight="1" x14ac:dyDescent="0.4">
      <c r="A9" s="110" t="s">
        <v>20</v>
      </c>
      <c r="B9" s="97" t="s">
        <v>70</v>
      </c>
      <c r="C9" s="98" t="s">
        <v>39</v>
      </c>
      <c r="D9" s="99">
        <v>43546</v>
      </c>
      <c r="E9" s="100">
        <f>D9+6</f>
        <v>43552</v>
      </c>
      <c r="F9" s="97" t="s">
        <v>58</v>
      </c>
      <c r="G9" s="97" t="s">
        <v>81</v>
      </c>
      <c r="H9" s="101">
        <v>43554</v>
      </c>
      <c r="I9" s="102">
        <f>H9+15</f>
        <v>43569</v>
      </c>
      <c r="J9" s="111">
        <f>I9+6</f>
        <v>43575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42" hidden="1" customHeight="1" x14ac:dyDescent="0.4">
      <c r="A10" s="110" t="s">
        <v>60</v>
      </c>
      <c r="B10" s="97" t="s">
        <v>71</v>
      </c>
      <c r="C10" s="98" t="s">
        <v>39</v>
      </c>
      <c r="D10" s="99">
        <f t="shared" ref="D10:D31" si="0">D9+7</f>
        <v>43553</v>
      </c>
      <c r="E10" s="100">
        <f t="shared" ref="E10:E16" si="1">D10+6</f>
        <v>43559</v>
      </c>
      <c r="F10" s="97" t="s">
        <v>64</v>
      </c>
      <c r="G10" s="97" t="s">
        <v>82</v>
      </c>
      <c r="H10" s="101">
        <f>H9+7</f>
        <v>43561</v>
      </c>
      <c r="I10" s="102">
        <f>H10+15</f>
        <v>43576</v>
      </c>
      <c r="J10" s="111">
        <f t="shared" ref="J10:J14" si="2">I10+6</f>
        <v>43582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48" hidden="1" customHeight="1" x14ac:dyDescent="0.4">
      <c r="A11" s="110" t="s">
        <v>20</v>
      </c>
      <c r="B11" s="103" t="s">
        <v>72</v>
      </c>
      <c r="C11" s="98" t="s">
        <v>39</v>
      </c>
      <c r="D11" s="99">
        <f t="shared" si="0"/>
        <v>43560</v>
      </c>
      <c r="E11" s="100">
        <f t="shared" si="1"/>
        <v>43566</v>
      </c>
      <c r="F11" s="97" t="s">
        <v>68</v>
      </c>
      <c r="G11" s="97" t="s">
        <v>83</v>
      </c>
      <c r="H11" s="101">
        <f>H10+7</f>
        <v>43568</v>
      </c>
      <c r="I11" s="102">
        <f>H11+15</f>
        <v>43583</v>
      </c>
      <c r="J11" s="111">
        <f t="shared" si="2"/>
        <v>43589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42.6" hidden="1" customHeight="1" x14ac:dyDescent="0.4">
      <c r="A12" s="110" t="s">
        <v>60</v>
      </c>
      <c r="B12" s="97" t="s">
        <v>73</v>
      </c>
      <c r="C12" s="98" t="s">
        <v>39</v>
      </c>
      <c r="D12" s="99">
        <f t="shared" si="0"/>
        <v>43567</v>
      </c>
      <c r="E12" s="100">
        <f t="shared" si="1"/>
        <v>43573</v>
      </c>
      <c r="F12" s="104" t="s">
        <v>94</v>
      </c>
      <c r="G12" s="97" t="s">
        <v>84</v>
      </c>
      <c r="H12" s="101">
        <f t="shared" ref="H12:H31" si="3">H11+7</f>
        <v>43575</v>
      </c>
      <c r="I12" s="102">
        <f t="shared" ref="I12" si="4">H12+15</f>
        <v>43590</v>
      </c>
      <c r="J12" s="111">
        <f t="shared" si="2"/>
        <v>43596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6" hidden="1" customHeight="1" x14ac:dyDescent="0.4">
      <c r="A13" s="110" t="s">
        <v>20</v>
      </c>
      <c r="B13" s="97" t="s">
        <v>74</v>
      </c>
      <c r="C13" s="98" t="s">
        <v>39</v>
      </c>
      <c r="D13" s="99">
        <f t="shared" si="0"/>
        <v>43574</v>
      </c>
      <c r="E13" s="100">
        <f t="shared" si="1"/>
        <v>43580</v>
      </c>
      <c r="F13" s="104" t="s">
        <v>62</v>
      </c>
      <c r="G13" s="97" t="s">
        <v>84</v>
      </c>
      <c r="H13" s="101">
        <f>H11+14</f>
        <v>43582</v>
      </c>
      <c r="I13" s="102">
        <f>H13+15</f>
        <v>43597</v>
      </c>
      <c r="J13" s="111">
        <f t="shared" si="2"/>
        <v>43603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9" hidden="1" customHeight="1" x14ac:dyDescent="0.4">
      <c r="A14" s="110" t="s">
        <v>60</v>
      </c>
      <c r="B14" s="103" t="s">
        <v>85</v>
      </c>
      <c r="C14" s="98" t="s">
        <v>39</v>
      </c>
      <c r="D14" s="99">
        <f t="shared" si="0"/>
        <v>43581</v>
      </c>
      <c r="E14" s="100">
        <f t="shared" si="1"/>
        <v>43587</v>
      </c>
      <c r="F14" s="104" t="s">
        <v>63</v>
      </c>
      <c r="G14" s="97" t="s">
        <v>95</v>
      </c>
      <c r="H14" s="101">
        <f t="shared" si="3"/>
        <v>43589</v>
      </c>
      <c r="I14" s="102">
        <f>H14+15</f>
        <v>43604</v>
      </c>
      <c r="J14" s="111">
        <f t="shared" si="2"/>
        <v>43610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45" hidden="1" customHeight="1" x14ac:dyDescent="0.4">
      <c r="A15" s="110" t="s">
        <v>20</v>
      </c>
      <c r="B15" s="97" t="s">
        <v>86</v>
      </c>
      <c r="C15" s="98" t="s">
        <v>39</v>
      </c>
      <c r="D15" s="99">
        <f t="shared" si="0"/>
        <v>43588</v>
      </c>
      <c r="E15" s="100">
        <f t="shared" si="1"/>
        <v>43594</v>
      </c>
      <c r="F15" s="105" t="s">
        <v>59</v>
      </c>
      <c r="G15" s="97" t="s">
        <v>96</v>
      </c>
      <c r="H15" s="101">
        <f t="shared" si="3"/>
        <v>43596</v>
      </c>
      <c r="I15" s="102" t="s">
        <v>34</v>
      </c>
      <c r="J15" s="111" t="s">
        <v>34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42.6" hidden="1" customHeight="1" x14ac:dyDescent="0.4">
      <c r="A16" s="110" t="s">
        <v>60</v>
      </c>
      <c r="B16" s="103" t="s">
        <v>87</v>
      </c>
      <c r="C16" s="98" t="s">
        <v>39</v>
      </c>
      <c r="D16" s="99">
        <f t="shared" si="0"/>
        <v>43595</v>
      </c>
      <c r="E16" s="100">
        <f t="shared" si="1"/>
        <v>43601</v>
      </c>
      <c r="F16" s="104" t="s">
        <v>66</v>
      </c>
      <c r="G16" s="97" t="s">
        <v>96</v>
      </c>
      <c r="H16" s="101">
        <f t="shared" si="3"/>
        <v>43603</v>
      </c>
      <c r="I16" s="106" t="s">
        <v>98</v>
      </c>
      <c r="J16" s="112" t="s">
        <v>112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42" hidden="1" customHeight="1" x14ac:dyDescent="0.4">
      <c r="A17" s="110" t="s">
        <v>20</v>
      </c>
      <c r="B17" s="103" t="s">
        <v>88</v>
      </c>
      <c r="C17" s="98" t="s">
        <v>39</v>
      </c>
      <c r="D17" s="99">
        <f t="shared" si="0"/>
        <v>43602</v>
      </c>
      <c r="E17" s="100">
        <f t="shared" ref="E17:E20" si="5">D17+6</f>
        <v>43608</v>
      </c>
      <c r="F17" s="104" t="s">
        <v>58</v>
      </c>
      <c r="G17" s="97" t="s">
        <v>97</v>
      </c>
      <c r="H17" s="101">
        <f t="shared" si="3"/>
        <v>43610</v>
      </c>
      <c r="I17" s="106" t="s">
        <v>100</v>
      </c>
      <c r="J17" s="112" t="s">
        <v>113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39" customHeight="1" x14ac:dyDescent="0.4">
      <c r="A18" s="110" t="s">
        <v>60</v>
      </c>
      <c r="B18" s="103" t="s">
        <v>85</v>
      </c>
      <c r="C18" s="98" t="s">
        <v>39</v>
      </c>
      <c r="D18" s="99">
        <f t="shared" si="0"/>
        <v>43609</v>
      </c>
      <c r="E18" s="100">
        <f t="shared" si="5"/>
        <v>43615</v>
      </c>
      <c r="F18" s="104" t="s">
        <v>64</v>
      </c>
      <c r="G18" s="97" t="s">
        <v>120</v>
      </c>
      <c r="H18" s="101">
        <f t="shared" si="3"/>
        <v>43617</v>
      </c>
      <c r="I18" s="127">
        <f>H18+15</f>
        <v>43632</v>
      </c>
      <c r="J18" s="128">
        <f>H18+21</f>
        <v>43638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45" customHeight="1" x14ac:dyDescent="0.4">
      <c r="A19" s="110" t="s">
        <v>20</v>
      </c>
      <c r="B19" s="97" t="s">
        <v>86</v>
      </c>
      <c r="C19" s="98" t="s">
        <v>39</v>
      </c>
      <c r="D19" s="99">
        <f t="shared" si="0"/>
        <v>43616</v>
      </c>
      <c r="E19" s="100">
        <f t="shared" si="5"/>
        <v>43622</v>
      </c>
      <c r="F19" s="104" t="s">
        <v>68</v>
      </c>
      <c r="G19" s="97" t="s">
        <v>96</v>
      </c>
      <c r="H19" s="101">
        <f t="shared" si="3"/>
        <v>43624</v>
      </c>
      <c r="I19" s="127">
        <f>H19+15</f>
        <v>43639</v>
      </c>
      <c r="J19" s="128">
        <f>H19+21</f>
        <v>43645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42.6" customHeight="1" x14ac:dyDescent="0.4">
      <c r="A20" s="110" t="s">
        <v>60</v>
      </c>
      <c r="B20" s="103" t="s">
        <v>87</v>
      </c>
      <c r="C20" s="98" t="s">
        <v>39</v>
      </c>
      <c r="D20" s="99">
        <f t="shared" si="0"/>
        <v>43623</v>
      </c>
      <c r="E20" s="100">
        <f t="shared" si="5"/>
        <v>43629</v>
      </c>
      <c r="F20" s="104" t="s">
        <v>94</v>
      </c>
      <c r="G20" s="97" t="s">
        <v>96</v>
      </c>
      <c r="H20" s="101">
        <f t="shared" si="3"/>
        <v>43631</v>
      </c>
      <c r="I20" s="127">
        <f>H20+15</f>
        <v>43646</v>
      </c>
      <c r="J20" s="128">
        <f>H20+21</f>
        <v>43652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42" customHeight="1" x14ac:dyDescent="0.4">
      <c r="A21" s="110" t="s">
        <v>20</v>
      </c>
      <c r="B21" s="103" t="s">
        <v>88</v>
      </c>
      <c r="C21" s="98" t="s">
        <v>39</v>
      </c>
      <c r="D21" s="99">
        <f t="shared" si="0"/>
        <v>43630</v>
      </c>
      <c r="E21" s="100">
        <f t="shared" ref="E21:E24" si="6">D21+6</f>
        <v>43636</v>
      </c>
      <c r="F21" s="104" t="s">
        <v>62</v>
      </c>
      <c r="G21" s="97" t="s">
        <v>97</v>
      </c>
      <c r="H21" s="101">
        <f t="shared" si="3"/>
        <v>43638</v>
      </c>
      <c r="I21" s="127">
        <f>H21+15</f>
        <v>43653</v>
      </c>
      <c r="J21" s="128">
        <f>H21+21</f>
        <v>43659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39" customHeight="1" x14ac:dyDescent="0.4">
      <c r="A22" s="110" t="s">
        <v>60</v>
      </c>
      <c r="B22" s="103" t="s">
        <v>85</v>
      </c>
      <c r="C22" s="98" t="s">
        <v>39</v>
      </c>
      <c r="D22" s="99">
        <f t="shared" si="0"/>
        <v>43637</v>
      </c>
      <c r="E22" s="100">
        <f t="shared" si="6"/>
        <v>43643</v>
      </c>
      <c r="F22" s="104" t="s">
        <v>121</v>
      </c>
      <c r="G22" s="97" t="s">
        <v>95</v>
      </c>
      <c r="H22" s="101">
        <f t="shared" si="3"/>
        <v>43645</v>
      </c>
      <c r="I22" s="127">
        <f>H22+15</f>
        <v>43660</v>
      </c>
      <c r="J22" s="128">
        <f>H22+21</f>
        <v>43666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45" customHeight="1" x14ac:dyDescent="0.4">
      <c r="A23" s="110" t="s">
        <v>20</v>
      </c>
      <c r="B23" s="97" t="s">
        <v>86</v>
      </c>
      <c r="C23" s="98" t="s">
        <v>39</v>
      </c>
      <c r="D23" s="99">
        <f t="shared" si="0"/>
        <v>43644</v>
      </c>
      <c r="E23" s="100">
        <f t="shared" si="6"/>
        <v>43650</v>
      </c>
      <c r="F23" s="105" t="s">
        <v>59</v>
      </c>
      <c r="G23" s="97" t="s">
        <v>96</v>
      </c>
      <c r="H23" s="101">
        <f t="shared" si="3"/>
        <v>43652</v>
      </c>
      <c r="I23" s="106" t="s">
        <v>34</v>
      </c>
      <c r="J23" s="112" t="s">
        <v>34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42.6" customHeight="1" x14ac:dyDescent="0.4">
      <c r="A24" s="110" t="s">
        <v>60</v>
      </c>
      <c r="B24" s="103" t="s">
        <v>87</v>
      </c>
      <c r="C24" s="98" t="s">
        <v>39</v>
      </c>
      <c r="D24" s="99">
        <f t="shared" si="0"/>
        <v>43651</v>
      </c>
      <c r="E24" s="100">
        <f t="shared" si="6"/>
        <v>43657</v>
      </c>
      <c r="F24" s="104" t="s">
        <v>66</v>
      </c>
      <c r="G24" s="97" t="s">
        <v>96</v>
      </c>
      <c r="H24" s="101">
        <f t="shared" si="3"/>
        <v>43659</v>
      </c>
      <c r="I24" s="127">
        <f>H24+15</f>
        <v>43674</v>
      </c>
      <c r="J24" s="128">
        <f>H24+21</f>
        <v>43680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42" customHeight="1" x14ac:dyDescent="0.4">
      <c r="A25" s="110" t="s">
        <v>20</v>
      </c>
      <c r="B25" s="103" t="s">
        <v>88</v>
      </c>
      <c r="C25" s="98" t="s">
        <v>39</v>
      </c>
      <c r="D25" s="99">
        <f t="shared" si="0"/>
        <v>43658</v>
      </c>
      <c r="E25" s="100">
        <f t="shared" ref="E25:E30" si="7">D25+6</f>
        <v>43664</v>
      </c>
      <c r="F25" s="104" t="s">
        <v>58</v>
      </c>
      <c r="G25" s="97" t="s">
        <v>97</v>
      </c>
      <c r="H25" s="101">
        <f t="shared" si="3"/>
        <v>43666</v>
      </c>
      <c r="I25" s="127">
        <f>H25+15</f>
        <v>43681</v>
      </c>
      <c r="J25" s="128">
        <f>H25+21</f>
        <v>43687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42.6" customHeight="1" x14ac:dyDescent="0.4">
      <c r="A26" s="110" t="s">
        <v>60</v>
      </c>
      <c r="B26" s="103" t="s">
        <v>87</v>
      </c>
      <c r="C26" s="98" t="s">
        <v>39</v>
      </c>
      <c r="D26" s="99">
        <f t="shared" si="0"/>
        <v>43665</v>
      </c>
      <c r="E26" s="100">
        <f t="shared" si="7"/>
        <v>43671</v>
      </c>
      <c r="F26" s="104" t="s">
        <v>64</v>
      </c>
      <c r="G26" s="97" t="s">
        <v>130</v>
      </c>
      <c r="H26" s="101">
        <f t="shared" si="3"/>
        <v>43673</v>
      </c>
      <c r="I26" s="127">
        <f>H26+15</f>
        <v>43688</v>
      </c>
      <c r="J26" s="128">
        <f>H26+21</f>
        <v>43694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42" customHeight="1" x14ac:dyDescent="0.4">
      <c r="A27" s="110" t="s">
        <v>20</v>
      </c>
      <c r="B27" s="103" t="s">
        <v>88</v>
      </c>
      <c r="C27" s="98" t="s">
        <v>39</v>
      </c>
      <c r="D27" s="99">
        <f t="shared" si="0"/>
        <v>43672</v>
      </c>
      <c r="E27" s="100">
        <f t="shared" si="7"/>
        <v>43678</v>
      </c>
      <c r="F27" s="104" t="s">
        <v>131</v>
      </c>
      <c r="G27" s="97" t="s">
        <v>134</v>
      </c>
      <c r="H27" s="101">
        <f t="shared" si="3"/>
        <v>43680</v>
      </c>
      <c r="I27" s="127">
        <f t="shared" ref="I27:I28" si="8">H27+15</f>
        <v>43695</v>
      </c>
      <c r="J27" s="128">
        <f t="shared" ref="J27:J28" si="9">H27+21</f>
        <v>43701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39" customHeight="1" x14ac:dyDescent="0.4">
      <c r="A28" s="110" t="s">
        <v>60</v>
      </c>
      <c r="B28" s="103" t="s">
        <v>85</v>
      </c>
      <c r="C28" s="98" t="s">
        <v>39</v>
      </c>
      <c r="D28" s="99">
        <f t="shared" si="0"/>
        <v>43679</v>
      </c>
      <c r="E28" s="100">
        <f t="shared" si="7"/>
        <v>43685</v>
      </c>
      <c r="F28" s="104" t="s">
        <v>94</v>
      </c>
      <c r="G28" s="97" t="s">
        <v>95</v>
      </c>
      <c r="H28" s="101">
        <f t="shared" si="3"/>
        <v>43687</v>
      </c>
      <c r="I28" s="127">
        <f t="shared" si="8"/>
        <v>43702</v>
      </c>
      <c r="J28" s="128">
        <f t="shared" si="9"/>
        <v>43708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45" customHeight="1" x14ac:dyDescent="0.4">
      <c r="A29" s="110" t="s">
        <v>20</v>
      </c>
      <c r="B29" s="97" t="s">
        <v>86</v>
      </c>
      <c r="C29" s="98" t="s">
        <v>39</v>
      </c>
      <c r="D29" s="99">
        <f t="shared" si="0"/>
        <v>43686</v>
      </c>
      <c r="E29" s="100">
        <f t="shared" si="7"/>
        <v>43692</v>
      </c>
      <c r="F29" s="105" t="s">
        <v>77</v>
      </c>
      <c r="G29" s="97" t="s">
        <v>96</v>
      </c>
      <c r="H29" s="101">
        <f t="shared" si="3"/>
        <v>43694</v>
      </c>
      <c r="I29" s="106" t="s">
        <v>34</v>
      </c>
      <c r="J29" s="112" t="s">
        <v>34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42.6" customHeight="1" x14ac:dyDescent="0.4">
      <c r="A30" s="110" t="s">
        <v>60</v>
      </c>
      <c r="B30" s="103" t="s">
        <v>87</v>
      </c>
      <c r="C30" s="98" t="s">
        <v>39</v>
      </c>
      <c r="D30" s="99">
        <f t="shared" si="0"/>
        <v>43693</v>
      </c>
      <c r="E30" s="100">
        <f t="shared" si="7"/>
        <v>43699</v>
      </c>
      <c r="F30" s="104" t="s">
        <v>121</v>
      </c>
      <c r="G30" s="97" t="s">
        <v>132</v>
      </c>
      <c r="H30" s="101">
        <f t="shared" si="3"/>
        <v>43701</v>
      </c>
      <c r="I30" s="127">
        <f>H30+15</f>
        <v>43716</v>
      </c>
      <c r="J30" s="128">
        <f>H30+21</f>
        <v>43722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42" customHeight="1" thickBot="1" x14ac:dyDescent="0.45">
      <c r="A31" s="113" t="s">
        <v>20</v>
      </c>
      <c r="B31" s="114" t="s">
        <v>88</v>
      </c>
      <c r="C31" s="115" t="s">
        <v>39</v>
      </c>
      <c r="D31" s="116">
        <f t="shared" si="0"/>
        <v>43700</v>
      </c>
      <c r="E31" s="117">
        <f t="shared" ref="E31" si="10">D31+6</f>
        <v>43706</v>
      </c>
      <c r="F31" s="118" t="s">
        <v>133</v>
      </c>
      <c r="G31" s="119" t="s">
        <v>76</v>
      </c>
      <c r="H31" s="120">
        <f t="shared" si="3"/>
        <v>43708</v>
      </c>
      <c r="I31" s="127">
        <f>H31+15</f>
        <v>43723</v>
      </c>
      <c r="J31" s="128">
        <f>H31+21</f>
        <v>43729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32.4" customHeight="1" x14ac:dyDescent="0.4">
      <c r="A32" s="42" t="s">
        <v>4</v>
      </c>
      <c r="B32" s="15"/>
      <c r="C32" s="15"/>
      <c r="D32" s="15"/>
      <c r="E32" s="21"/>
      <c r="F32" s="21"/>
      <c r="G32" s="21"/>
      <c r="H32" s="21"/>
      <c r="I32" s="21"/>
      <c r="J32" s="2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4.6" customHeight="1" x14ac:dyDescent="0.4">
      <c r="A33" s="88" t="s">
        <v>40</v>
      </c>
      <c r="B33" s="22"/>
      <c r="C33" s="22"/>
      <c r="D33" s="22"/>
      <c r="E33" s="23"/>
      <c r="F33" s="23"/>
      <c r="G33" s="23"/>
      <c r="H33" s="24"/>
      <c r="I33" s="24"/>
      <c r="J33" s="24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.75" customHeight="1" x14ac:dyDescent="0.3">
      <c r="A34" s="25"/>
      <c r="B34" s="22"/>
      <c r="C34" s="22"/>
      <c r="D34" s="22"/>
      <c r="E34" s="23"/>
      <c r="F34" s="23"/>
      <c r="G34" s="23"/>
      <c r="H34" s="26"/>
      <c r="I34" s="26"/>
      <c r="J34" s="26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.75" customHeight="1" x14ac:dyDescent="0.3">
      <c r="A35" s="22"/>
      <c r="B35" s="23"/>
      <c r="C35" s="23"/>
      <c r="D35" s="27"/>
      <c r="E35" s="27"/>
      <c r="F35" s="27"/>
      <c r="G35" s="27"/>
      <c r="H35" s="28"/>
      <c r="I35" s="28"/>
      <c r="J35" s="28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.75" customHeight="1" x14ac:dyDescent="0.3">
      <c r="A36" s="22"/>
      <c r="B36" s="23"/>
      <c r="C36" s="23"/>
      <c r="D36" s="27"/>
      <c r="E36" s="27"/>
      <c r="F36" s="27"/>
      <c r="G36" s="27"/>
      <c r="H36" s="28"/>
      <c r="I36" s="28"/>
      <c r="J36" s="2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2.75" customHeight="1" x14ac:dyDescent="0.3">
      <c r="A37" s="29"/>
      <c r="B37" s="23"/>
      <c r="C37" s="23"/>
      <c r="D37" s="23"/>
      <c r="E37" s="23"/>
      <c r="F37" s="23"/>
      <c r="G37" s="23"/>
      <c r="H37" s="30"/>
      <c r="I37" s="30"/>
      <c r="J37" s="3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.75" customHeight="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2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2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2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2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2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2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2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2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2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2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2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2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2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2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2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2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2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2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2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2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2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2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2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2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2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2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2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2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2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2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2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2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2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2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2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2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2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2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2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2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2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2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2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2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2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2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2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2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2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2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2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2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2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2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2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2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2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2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2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2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2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2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2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2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2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2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2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2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2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2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2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2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2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2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2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2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2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2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2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2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2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2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2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2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2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2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2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2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2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2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2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2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2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2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2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2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2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2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2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2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2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2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2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2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2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2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2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2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2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2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2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2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2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2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2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2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2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2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2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2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2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2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2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2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2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2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2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2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2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2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2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2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2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2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2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2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2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2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2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2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2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2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2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2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2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2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2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2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2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2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2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2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2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2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2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2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2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2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2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2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2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2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2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2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2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2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2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2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2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2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2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2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2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2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2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2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2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2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2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2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2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2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2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2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2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2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2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2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2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2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2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2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2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2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2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2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2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2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2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2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2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2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2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2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2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2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2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2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2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2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2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2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2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2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2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2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2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2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2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2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2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2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2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2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2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2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2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2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2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2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2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2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2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2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2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2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2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2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2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2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2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2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2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2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2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2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2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2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2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2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2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2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2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2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2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2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2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2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2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2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2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2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2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2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2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2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2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2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2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2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2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2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2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2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2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2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2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2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2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2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2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2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2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2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2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2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2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2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2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2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2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2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2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2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2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2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2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2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2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2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2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2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2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2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2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2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2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2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2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2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2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2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2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2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2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2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2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2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2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2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2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2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2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2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2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2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2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2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2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2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2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2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2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2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2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2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2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2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2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2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2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2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2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2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2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2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2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2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2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2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2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2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2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2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2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2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2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2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2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2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2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2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2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2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2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2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2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2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2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2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2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2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2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2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2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2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2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2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2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2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2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2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2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2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2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2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2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2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2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2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2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2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2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2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2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2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2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2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2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2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2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2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2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2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2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2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2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2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2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2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2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2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2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2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2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2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2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2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2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2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2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2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2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2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2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2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2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2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2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2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2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2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2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2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2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2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2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2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2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2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2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2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2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2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2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2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2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2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2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2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2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2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2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2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2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2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2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2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2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2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2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2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2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2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2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2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2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2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2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2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2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2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2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2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2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2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2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2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2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2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2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2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2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2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2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2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2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2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2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2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2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2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2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2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2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2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2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2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2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2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2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2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2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2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2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2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2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2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2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2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2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2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2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2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2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2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2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2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2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2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2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2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2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2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2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2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2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2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2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2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2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2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2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2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2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2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2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2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2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2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2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2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2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2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2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2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2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2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2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2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2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2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2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2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2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2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2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2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2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2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2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2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2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2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2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2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2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2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2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2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2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2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2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2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2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2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2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2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2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2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2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2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2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2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2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2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2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2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2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2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2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2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2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2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2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2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2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2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2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2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2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2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2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2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2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2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2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2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2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2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2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2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2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2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2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2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2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2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2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2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2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2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2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2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2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2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2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2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2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2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2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2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2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2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2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2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2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2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2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2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2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2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2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2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2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2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2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2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2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2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2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2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2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2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2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2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2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2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2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2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2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2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2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2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2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2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2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2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2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2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2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2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2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2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2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2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2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2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2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2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2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2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2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2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2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2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2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2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2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2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2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2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2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2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2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2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2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2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2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2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2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2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2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2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2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2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2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2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2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2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2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2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2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2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2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2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2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2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2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2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2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2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2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2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2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2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2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2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2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2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2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2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2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2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2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2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2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2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2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2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2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2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2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2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2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2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2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2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2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2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2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2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2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2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2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2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2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2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2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2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2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2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2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2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2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2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2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2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2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2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2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2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2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2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2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2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2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2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2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2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2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2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2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2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2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2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2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2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2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2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2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2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2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2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2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2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2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2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2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2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2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2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2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2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2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2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2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2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2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2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2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2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2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2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2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2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2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2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2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2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2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2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2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2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2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2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2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2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2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2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2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2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2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12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12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12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12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12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12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12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12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12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12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12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12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12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12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12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12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12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12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12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12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12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12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12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12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12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12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12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12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12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12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12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12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12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12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12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12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12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12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12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12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12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2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12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12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12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12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12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12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12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12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12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12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12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12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12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12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12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12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12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12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12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12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12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12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12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12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12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12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2.75" customHeight="1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ht="12.75" customHeight="1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ht="12.75" customHeight="1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ht="12.75" customHeight="1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ht="12.75" customHeight="1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ht="12.75" customHeight="1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ht="12.75" customHeight="1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ht="12.75" customHeight="1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ht="12.75" customHeight="1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ht="12.75" customHeight="1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ht="12.75" customHeight="1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ht="12.75" customHeight="1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ht="12.75" customHeight="1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ht="12.75" customHeight="1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</sheetData>
  <mergeCells count="8">
    <mergeCell ref="I6:I7"/>
    <mergeCell ref="J6:J7"/>
    <mergeCell ref="A6:A7"/>
    <mergeCell ref="B6:B7"/>
    <mergeCell ref="C6:C7"/>
    <mergeCell ref="E6:E7"/>
    <mergeCell ref="F6:F7"/>
    <mergeCell ref="G6:G7"/>
  </mergeCells>
  <conditionalFormatting sqref="F8:G8">
    <cfRule type="expression" dxfId="4" priority="5">
      <formula>#REF!="ONE"</formula>
    </cfRule>
  </conditionalFormatting>
  <conditionalFormatting sqref="B9:B15">
    <cfRule type="expression" dxfId="3" priority="4">
      <formula>#REF!="ONE"</formula>
    </cfRule>
  </conditionalFormatting>
  <conditionalFormatting sqref="B18:B19">
    <cfRule type="expression" dxfId="2" priority="3">
      <formula>#REF!="ONE"</formula>
    </cfRule>
  </conditionalFormatting>
  <conditionalFormatting sqref="B22:B23">
    <cfRule type="expression" dxfId="1" priority="2">
      <formula>#REF!="ONE"</formula>
    </cfRule>
  </conditionalFormatting>
  <conditionalFormatting sqref="B28:B29">
    <cfRule type="expression" dxfId="0" priority="1">
      <formula>#REF!="ONE"</formula>
    </cfRule>
  </conditionalFormatting>
  <pageMargins left="0" right="0" top="0.75" bottom="0.75" header="0.3" footer="0.3"/>
  <pageSetup paperSize="9" scale="85" orientation="landscape" r:id="rId1"/>
  <ignoredErrors>
    <ignoredError sqref="H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WA1</vt:lpstr>
      <vt:lpstr>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Ha Nguyenthanh</cp:lastModifiedBy>
  <cp:lastPrinted>2018-10-22T01:35:17Z</cp:lastPrinted>
  <dcterms:created xsi:type="dcterms:W3CDTF">2018-01-29T08:24:59Z</dcterms:created>
  <dcterms:modified xsi:type="dcterms:W3CDTF">2019-07-05T06:54:40Z</dcterms:modified>
</cp:coreProperties>
</file>