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Shared drives\HAN and HPH SALES\SCHEDULE ALL TRADES\OCEANIA SCHEDULE\"/>
    </mc:Choice>
  </mc:AlternateContent>
  <xr:revisionPtr revIDLastSave="0" documentId="13_ncr:1_{86E1AA22-3628-4F8F-A2FE-63BD18B19983}" xr6:coauthVersionLast="41" xr6:coauthVersionMax="41" xr10:uidLastSave="{00000000-0000-0000-0000-000000000000}"/>
  <bookViews>
    <workbookView xWindow="-108" yWindow="-108" windowWidth="23256" windowHeight="12576" activeTab="1" xr2:uid="{00000000-000D-0000-FFFF-FFFF00000000}"/>
  </bookViews>
  <sheets>
    <sheet name="MAIN" sheetId="5" r:id="rId1"/>
    <sheet name="NZ1" sheetId="22" r:id="rId2"/>
    <sheet name="AUS" sheetId="36" r:id="rId3"/>
    <sheet name="WAU" sheetId="34" r:id="rId4"/>
  </sheets>
  <externalReferences>
    <externalReference r:id="rId5"/>
  </externalReferences>
  <definedNames>
    <definedName name="_xlnm._FilterDatabase" localSheetId="2" hidden="1">AUS!$A$7:$O$18</definedName>
    <definedName name="_xlnm._FilterDatabase" localSheetId="1" hidden="1">'NZ1'!$A$7:$O$18</definedName>
    <definedName name="_xlnm._FilterDatabase" localSheetId="3" hidden="1">WAU!$A$7:$K$18</definedName>
    <definedName name="Date01">'[1]Main page'!$I$39</definedName>
    <definedName name="Date02">'[1]Main page'!$K$39</definedName>
    <definedName name="_xlnm.Print_Area" localSheetId="2">AUS!$A$1:$M$26</definedName>
    <definedName name="_xlnm.Print_Area" localSheetId="1">'NZ1'!$A$1:$M$26</definedName>
    <definedName name="_xlnm.Print_Area" localSheetId="3">WAU!$A$1:$J$26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22" l="1"/>
  <c r="E9" i="36" l="1"/>
  <c r="M8" i="36" l="1"/>
  <c r="L8" i="36"/>
  <c r="K8" i="36"/>
  <c r="J8" i="36"/>
  <c r="I8" i="36"/>
  <c r="H9" i="36"/>
  <c r="H10" i="36" s="1"/>
  <c r="K10" i="36" s="1"/>
  <c r="E10" i="36"/>
  <c r="F8" i="36"/>
  <c r="F9" i="36" s="1"/>
  <c r="C8" i="36"/>
  <c r="I8" i="34"/>
  <c r="H9" i="34"/>
  <c r="H10" i="34" s="1"/>
  <c r="I10" i="34" s="1"/>
  <c r="E9" i="34"/>
  <c r="E10" i="34" s="1"/>
  <c r="C10" i="34" s="1"/>
  <c r="F8" i="34"/>
  <c r="F9" i="34" s="1"/>
  <c r="C8" i="34"/>
  <c r="F8" i="22"/>
  <c r="E9" i="22"/>
  <c r="C9" i="22" s="1"/>
  <c r="C8" i="22"/>
  <c r="I9" i="34" l="1"/>
  <c r="C9" i="36"/>
  <c r="I9" i="36"/>
  <c r="M9" i="36"/>
  <c r="L10" i="36"/>
  <c r="J9" i="36"/>
  <c r="I10" i="36"/>
  <c r="M10" i="36"/>
  <c r="K9" i="36"/>
  <c r="J10" i="36"/>
  <c r="L9" i="36"/>
  <c r="F9" i="22"/>
  <c r="H8" i="22"/>
  <c r="F10" i="36"/>
  <c r="E11" i="36"/>
  <c r="C10" i="36"/>
  <c r="H11" i="36"/>
  <c r="C9" i="34"/>
  <c r="H11" i="34"/>
  <c r="I11" i="34" s="1"/>
  <c r="F10" i="34"/>
  <c r="E11" i="34"/>
  <c r="E10" i="22"/>
  <c r="C10" i="22" s="1"/>
  <c r="J11" i="36" l="1"/>
  <c r="M11" i="36"/>
  <c r="I11" i="36"/>
  <c r="K11" i="36"/>
  <c r="L11" i="36"/>
  <c r="M8" i="22"/>
  <c r="I8" i="22"/>
  <c r="H9" i="22"/>
  <c r="K8" i="22"/>
  <c r="L8" i="22" s="1"/>
  <c r="F10" i="22"/>
  <c r="E11" i="22"/>
  <c r="C11" i="22" s="1"/>
  <c r="H12" i="36"/>
  <c r="C11" i="36"/>
  <c r="F11" i="36"/>
  <c r="F12" i="36" s="1"/>
  <c r="E12" i="36"/>
  <c r="F11" i="34"/>
  <c r="F12" i="34" s="1"/>
  <c r="E12" i="34"/>
  <c r="C11" i="34"/>
  <c r="H12" i="34"/>
  <c r="I12" i="34" s="1"/>
  <c r="J9" i="22" l="1"/>
  <c r="I9" i="22"/>
  <c r="M9" i="22"/>
  <c r="K9" i="22"/>
  <c r="L9" i="22" s="1"/>
  <c r="M12" i="36"/>
  <c r="I12" i="36"/>
  <c r="L12" i="36"/>
  <c r="K12" i="36"/>
  <c r="J12" i="36"/>
  <c r="H10" i="22"/>
  <c r="E12" i="22"/>
  <c r="E13" i="22" s="1"/>
  <c r="F11" i="22"/>
  <c r="F12" i="22" s="1"/>
  <c r="C12" i="36"/>
  <c r="E13" i="36"/>
  <c r="H13" i="36"/>
  <c r="H13" i="34"/>
  <c r="E13" i="34"/>
  <c r="E14" i="34" s="1"/>
  <c r="C12" i="34"/>
  <c r="K10" i="22" l="1"/>
  <c r="L10" i="22" s="1"/>
  <c r="M10" i="22"/>
  <c r="I10" i="22"/>
  <c r="J10" i="22"/>
  <c r="I13" i="34"/>
  <c r="H14" i="34"/>
  <c r="I14" i="34" s="1"/>
  <c r="C14" i="34"/>
  <c r="F14" i="34"/>
  <c r="L13" i="36"/>
  <c r="I13" i="36"/>
  <c r="K13" i="36"/>
  <c r="M13" i="36"/>
  <c r="J13" i="36"/>
  <c r="H11" i="22"/>
  <c r="C12" i="22"/>
  <c r="F13" i="36"/>
  <c r="E14" i="36"/>
  <c r="C13" i="36"/>
  <c r="H14" i="36"/>
  <c r="F13" i="34"/>
  <c r="C13" i="34"/>
  <c r="F13" i="22"/>
  <c r="C13" i="22"/>
  <c r="E14" i="22"/>
  <c r="K11" i="22" l="1"/>
  <c r="L11" i="22" s="1"/>
  <c r="M11" i="22"/>
  <c r="I11" i="22"/>
  <c r="J11" i="22"/>
  <c r="K14" i="36"/>
  <c r="J14" i="36"/>
  <c r="M14" i="36"/>
  <c r="I14" i="36"/>
  <c r="L14" i="36"/>
  <c r="H12" i="22"/>
  <c r="F14" i="36"/>
  <c r="F15" i="36" s="1"/>
  <c r="E15" i="36"/>
  <c r="C14" i="36"/>
  <c r="H15" i="36"/>
  <c r="H15" i="34"/>
  <c r="I15" i="34" s="1"/>
  <c r="F15" i="34"/>
  <c r="E15" i="34"/>
  <c r="F14" i="22"/>
  <c r="F15" i="22" s="1"/>
  <c r="E15" i="22"/>
  <c r="E16" i="22" s="1"/>
  <c r="C14" i="22"/>
  <c r="K12" i="22" l="1"/>
  <c r="L12" i="22" s="1"/>
  <c r="M12" i="22"/>
  <c r="I12" i="22"/>
  <c r="J12" i="22"/>
  <c r="J15" i="36"/>
  <c r="K15" i="36"/>
  <c r="M15" i="36"/>
  <c r="I15" i="36"/>
  <c r="L15" i="36"/>
  <c r="H13" i="22"/>
  <c r="C16" i="22"/>
  <c r="F16" i="22"/>
  <c r="E16" i="36"/>
  <c r="C15" i="36"/>
  <c r="H16" i="36"/>
  <c r="E16" i="34"/>
  <c r="C15" i="34"/>
  <c r="H16" i="34"/>
  <c r="I16" i="34" s="1"/>
  <c r="C15" i="22"/>
  <c r="K13" i="22" l="1"/>
  <c r="L13" i="22" s="1"/>
  <c r="M13" i="22"/>
  <c r="I13" i="22"/>
  <c r="J13" i="22"/>
  <c r="M16" i="36"/>
  <c r="I16" i="36"/>
  <c r="L16" i="36"/>
  <c r="J16" i="36"/>
  <c r="K16" i="36"/>
  <c r="H14" i="22"/>
  <c r="H17" i="36"/>
  <c r="C16" i="36"/>
  <c r="F16" i="36"/>
  <c r="E17" i="36"/>
  <c r="H17" i="34"/>
  <c r="I17" i="34" s="1"/>
  <c r="F16" i="34"/>
  <c r="E17" i="34"/>
  <c r="C16" i="34"/>
  <c r="E17" i="22"/>
  <c r="K14" i="22" l="1"/>
  <c r="L14" i="22" s="1"/>
  <c r="M14" i="22"/>
  <c r="I14" i="22"/>
  <c r="J14" i="22"/>
  <c r="L17" i="36"/>
  <c r="K17" i="36"/>
  <c r="M17" i="36"/>
  <c r="J17" i="36"/>
  <c r="I17" i="36"/>
  <c r="H15" i="22"/>
  <c r="F17" i="36"/>
  <c r="F18" i="36" s="1"/>
  <c r="F19" i="36" s="1"/>
  <c r="F20" i="36" s="1"/>
  <c r="F21" i="36" s="1"/>
  <c r="E18" i="36"/>
  <c r="C17" i="36"/>
  <c r="H18" i="36"/>
  <c r="F17" i="34"/>
  <c r="F18" i="34" s="1"/>
  <c r="F19" i="34" s="1"/>
  <c r="F20" i="34" s="1"/>
  <c r="F21" i="34" s="1"/>
  <c r="E18" i="34"/>
  <c r="C17" i="34"/>
  <c r="H18" i="34"/>
  <c r="I18" i="34" s="1"/>
  <c r="F17" i="22"/>
  <c r="F18" i="22" s="1"/>
  <c r="F19" i="22" s="1"/>
  <c r="F20" i="22" s="1"/>
  <c r="F21" i="22" s="1"/>
  <c r="E18" i="22"/>
  <c r="C17" i="22"/>
  <c r="K15" i="22" l="1"/>
  <c r="L15" i="22" s="1"/>
  <c r="M15" i="22"/>
  <c r="I15" i="22"/>
  <c r="J15" i="22"/>
  <c r="K18" i="36"/>
  <c r="L18" i="36"/>
  <c r="J18" i="36"/>
  <c r="M18" i="36"/>
  <c r="I18" i="36"/>
  <c r="H16" i="22"/>
  <c r="C18" i="22"/>
  <c r="E19" i="22"/>
  <c r="H19" i="36"/>
  <c r="C18" i="36"/>
  <c r="E19" i="36"/>
  <c r="E19" i="34"/>
  <c r="C18" i="34"/>
  <c r="H19" i="34"/>
  <c r="I19" i="34" s="1"/>
  <c r="K16" i="22" l="1"/>
  <c r="L16" i="22" s="1"/>
  <c r="M16" i="22"/>
  <c r="I16" i="22"/>
  <c r="J16" i="22"/>
  <c r="J19" i="36"/>
  <c r="M19" i="36"/>
  <c r="I19" i="36"/>
  <c r="K19" i="36"/>
  <c r="L19" i="36"/>
  <c r="H17" i="22"/>
  <c r="E20" i="22"/>
  <c r="C19" i="22"/>
  <c r="C19" i="36"/>
  <c r="E20" i="36"/>
  <c r="H20" i="36"/>
  <c r="H21" i="36" s="1"/>
  <c r="H20" i="34"/>
  <c r="E20" i="34"/>
  <c r="C19" i="34"/>
  <c r="K17" i="22" l="1"/>
  <c r="L17" i="22" s="1"/>
  <c r="M17" i="22"/>
  <c r="I17" i="22"/>
  <c r="J17" i="22"/>
  <c r="I20" i="34"/>
  <c r="H21" i="34"/>
  <c r="I21" i="34" s="1"/>
  <c r="C20" i="34"/>
  <c r="E21" i="34"/>
  <c r="C21" i="34" s="1"/>
  <c r="I21" i="36"/>
  <c r="L21" i="36"/>
  <c r="J21" i="36"/>
  <c r="M21" i="36"/>
  <c r="K21" i="36"/>
  <c r="C20" i="36"/>
  <c r="E21" i="36"/>
  <c r="C21" i="36" s="1"/>
  <c r="M20" i="36"/>
  <c r="I20" i="36"/>
  <c r="L20" i="36"/>
  <c r="K20" i="36"/>
  <c r="J20" i="36"/>
  <c r="H18" i="22"/>
  <c r="C20" i="22"/>
  <c r="E21" i="22"/>
  <c r="C21" i="22" s="1"/>
  <c r="K18" i="22" l="1"/>
  <c r="L18" i="22" s="1"/>
  <c r="M18" i="22"/>
  <c r="I18" i="22"/>
  <c r="J18" i="22"/>
  <c r="H19" i="22"/>
  <c r="K19" i="22" l="1"/>
  <c r="L19" i="22" s="1"/>
  <c r="M19" i="22"/>
  <c r="I19" i="22"/>
  <c r="J19" i="22"/>
  <c r="H20" i="22"/>
  <c r="K20" i="22" l="1"/>
  <c r="L20" i="22" s="1"/>
  <c r="M20" i="22"/>
  <c r="I20" i="22"/>
  <c r="J20" i="22"/>
  <c r="H21" i="22"/>
  <c r="K21" i="22" l="1"/>
  <c r="L21" i="22" s="1"/>
  <c r="M21" i="22"/>
  <c r="I21" i="22"/>
  <c r="J21" i="22"/>
</calcChain>
</file>

<file path=xl/sharedStrings.xml><?xml version="1.0" encoding="utf-8"?>
<sst xmlns="http://schemas.openxmlformats.org/spreadsheetml/2006/main" count="190" uniqueCount="77">
  <si>
    <t>VOY</t>
  </si>
  <si>
    <t>ETD</t>
  </si>
  <si>
    <t>CONTACT US</t>
  </si>
  <si>
    <t>Schedule is subject to changes with/without prior notice.</t>
  </si>
  <si>
    <t>Ocean Network Express (Vietnam) Co., Ltd - Hanoi Branch</t>
  </si>
  <si>
    <t>Tel #: 84 24 44582600/ Fax # : 84 24 32181928/ 84 24 32181918</t>
  </si>
  <si>
    <t>Website: www.one-line.com</t>
  </si>
  <si>
    <t>VN.HAN.CSVC@one-line.com</t>
  </si>
  <si>
    <t>20A Le Hong Phong Str, Ngo Quyen Dist, Hai Phong City</t>
  </si>
  <si>
    <t>Ocean Network Express (Vietnam) Co., Ltd -Haiphong Branch Office</t>
  </si>
  <si>
    <t>Tel #:  84 22 53266430 Fax # : 84 22 53556776</t>
  </si>
  <si>
    <t>Schedule Hai Phong export to</t>
  </si>
  <si>
    <t>23 Phan Chu Trinh Str, Hoan Kiem Dist, Hanoi</t>
  </si>
  <si>
    <t>SOUTH AND WEST ASIA</t>
  </si>
  <si>
    <t>ETA</t>
  </si>
  <si>
    <t>HAIPHONG</t>
  </si>
  <si>
    <t>SINGAPORE</t>
  </si>
  <si>
    <t>NORDEMILIA</t>
  </si>
  <si>
    <t>BACK TO MAIN</t>
  </si>
  <si>
    <t>6Fl, Sun Red River Building</t>
  </si>
  <si>
    <t>Room 720, 7th Floor, TD Business Center</t>
  </si>
  <si>
    <t>Customer Service Team (booking &amp; related issue)</t>
  </si>
  <si>
    <t>Shipping Instruction:</t>
  </si>
  <si>
    <t>vn.han.ofs.si@one-line.com</t>
  </si>
  <si>
    <t>B/L Amendment &amp; related issue</t>
  </si>
  <si>
    <t>Mr.Khanh. Email: khanh.chauquang@one-line.com</t>
  </si>
  <si>
    <t xml:space="preserve">                Mobile: 091 304 4243</t>
  </si>
  <si>
    <t>Ms.Thuy.   Email: thuy.vuthu@one-line.com</t>
  </si>
  <si>
    <t xml:space="preserve">                Mobile: 090 473 6655</t>
  </si>
  <si>
    <t>Oceania Sales team</t>
  </si>
  <si>
    <t>Service to Fremantle - WAU</t>
  </si>
  <si>
    <t>Service to Australia - AUS</t>
  </si>
  <si>
    <t>Service to Brisbane, New Zealand - NZ1</t>
  </si>
  <si>
    <t>Service to Sydney, New Zealand - NZ2</t>
  </si>
  <si>
    <t>vn.han.doc@one-line.com</t>
  </si>
  <si>
    <t>Debit note and payment</t>
  </si>
  <si>
    <t>vn.han.corp.act@one-line.com</t>
  </si>
  <si>
    <t>Ms.Dung.  Email: dung.dongoc@one-line.com</t>
  </si>
  <si>
    <t xml:space="preserve">                Mobile: 098 554 7070 </t>
  </si>
  <si>
    <t>CY CUT-OFF TIME</t>
  </si>
  <si>
    <t>SI CUT OFF TIME</t>
  </si>
  <si>
    <t>VGM CUT OFF TIME</t>
  </si>
  <si>
    <t>12:00 FRI</t>
  </si>
  <si>
    <t>11:00 THU</t>
  </si>
  <si>
    <t>16:00 TUE</t>
  </si>
  <si>
    <t>BRISBANE</t>
  </si>
  <si>
    <t>TAURANGA</t>
  </si>
  <si>
    <t>LYTTELTON</t>
  </si>
  <si>
    <t>FEEDER</t>
  </si>
  <si>
    <t>DOC CUT OFF TIME</t>
  </si>
  <si>
    <t>SYDNEY</t>
  </si>
  <si>
    <t>FREMANTLE</t>
  </si>
  <si>
    <t>ADELAIDE</t>
  </si>
  <si>
    <t>MELBOURNE</t>
  </si>
  <si>
    <t>NVS+NZ1 - Haiphong to New Zealand</t>
  </si>
  <si>
    <t>NVS+WAU - Haiphong to Australia</t>
  </si>
  <si>
    <t>NVS+AUS - Haiphong to Australia</t>
  </si>
  <si>
    <t>MAX KING</t>
  </si>
  <si>
    <t>SERVICE</t>
  </si>
  <si>
    <t>NZ1</t>
  </si>
  <si>
    <t>AUS</t>
  </si>
  <si>
    <t>WAU</t>
  </si>
  <si>
    <t>AUCKLAND</t>
  </si>
  <si>
    <t>065S</t>
  </si>
  <si>
    <t>035S</t>
  </si>
  <si>
    <t>066S</t>
  </si>
  <si>
    <t>036S</t>
  </si>
  <si>
    <t>067S</t>
  </si>
  <si>
    <t>068S</t>
  </si>
  <si>
    <t>069S</t>
  </si>
  <si>
    <t>070S</t>
  </si>
  <si>
    <t>071S</t>
  </si>
  <si>
    <t>037S</t>
  </si>
  <si>
    <t>038S</t>
  </si>
  <si>
    <t>039S</t>
  </si>
  <si>
    <t>040S</t>
  </si>
  <si>
    <t>041S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</si>
</sst>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32" x14ac:knownFonts="1">
    <font>
      <sz val="10"/>
      <color rgb="FF00000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b/>
      <sz val="10"/>
      <color rgb="FFFF33CC"/>
      <name val="Arial"/>
      <family val="2"/>
    </font>
    <font>
      <sz val="12"/>
      <name val="Arial"/>
      <family val="2"/>
    </font>
    <font>
      <sz val="10"/>
      <name val="Helv"/>
      <family val="2"/>
    </font>
    <font>
      <sz val="12"/>
      <color theme="1" tint="0.14999847407452621"/>
      <name val="Times New Roman"/>
      <family val="1"/>
    </font>
    <font>
      <b/>
      <u/>
      <sz val="10"/>
      <color rgb="FFBD0F72"/>
      <name val="Arial"/>
      <family val="2"/>
    </font>
    <font>
      <b/>
      <sz val="10"/>
      <color rgb="FFCCD3D1"/>
      <name val="Arial"/>
      <family val="2"/>
    </font>
    <font>
      <b/>
      <sz val="10"/>
      <color rgb="FFBD0F72"/>
      <name val="Arial"/>
      <family val="2"/>
    </font>
    <font>
      <sz val="10"/>
      <color rgb="FFBD0F72"/>
      <name val="Arial"/>
      <family val="2"/>
    </font>
    <font>
      <b/>
      <sz val="12"/>
      <color rgb="FFBD0F72"/>
      <name val="Arial"/>
      <family val="2"/>
    </font>
    <font>
      <sz val="10"/>
      <color theme="1"/>
      <name val="Tahoma"/>
      <family val="2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u/>
      <sz val="10"/>
      <color rgb="FFBD0F72"/>
      <name val="Arial"/>
      <family val="2"/>
    </font>
    <font>
      <b/>
      <sz val="14"/>
      <color rgb="FFBD0F72"/>
      <name val="Arial"/>
      <family val="2"/>
    </font>
    <font>
      <b/>
      <sz val="10"/>
      <color theme="0"/>
      <name val="Arial"/>
      <family val="2"/>
    </font>
    <font>
      <b/>
      <i/>
      <sz val="12"/>
      <color rgb="FFBD0F72"/>
      <name val="Times New Roman"/>
      <family val="1"/>
    </font>
    <font>
      <b/>
      <u/>
      <sz val="11"/>
      <color theme="1" tint="0.14999847407452621"/>
      <name val="Calibri"/>
      <family val="2"/>
      <scheme val="minor"/>
    </font>
    <font>
      <b/>
      <sz val="11"/>
      <color rgb="FF26262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rgb="FF262626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BD0F72"/>
      <name val="Arial"/>
      <family val="2"/>
    </font>
    <font>
      <b/>
      <sz val="22"/>
      <color rgb="FFBD0F72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hair">
        <color rgb="FF000000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rgb="FF000000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8"/>
      </right>
      <top style="hair">
        <color rgb="FF000000"/>
      </top>
      <bottom style="hair">
        <color rgb="FF000000"/>
      </bottom>
      <diagonal/>
    </border>
    <border>
      <left style="thin">
        <color indexed="8"/>
      </left>
      <right style="thin">
        <color indexed="8"/>
      </right>
      <top style="hair">
        <color rgb="FF000000"/>
      </top>
      <bottom style="hair">
        <color rgb="FF000000"/>
      </bottom>
      <diagonal/>
    </border>
    <border>
      <left style="thin">
        <color indexed="8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rgb="FF000000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rgb="FF000000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medium">
        <color indexed="64"/>
      </bottom>
      <diagonal/>
    </border>
    <border>
      <left/>
      <right style="thin">
        <color indexed="64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1" fillId="0" borderId="1"/>
    <xf numFmtId="0" fontId="7" fillId="0" borderId="1"/>
    <xf numFmtId="0" fontId="14" fillId="0" borderId="1"/>
    <xf numFmtId="0" fontId="15" fillId="0" borderId="1"/>
    <xf numFmtId="0" fontId="29" fillId="0" borderId="1"/>
    <xf numFmtId="0" fontId="29" fillId="0" borderId="1"/>
    <xf numFmtId="0" fontId="29" fillId="0" borderId="1"/>
    <xf numFmtId="0" fontId="30" fillId="0" borderId="1"/>
  </cellStyleXfs>
  <cellXfs count="113">
    <xf numFmtId="0" fontId="0" fillId="0" borderId="0" xfId="0" applyFont="1" applyAlignment="1"/>
    <xf numFmtId="0" fontId="0" fillId="0" borderId="0" xfId="0"/>
    <xf numFmtId="0" fontId="5" fillId="0" borderId="0" xfId="0" applyFont="1"/>
    <xf numFmtId="0" fontId="3" fillId="2" borderId="1" xfId="2" applyFont="1" applyFill="1" applyBorder="1"/>
    <xf numFmtId="0" fontId="0" fillId="0" borderId="0" xfId="0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2" borderId="1" xfId="2" applyFont="1" applyFill="1"/>
    <xf numFmtId="0" fontId="2" fillId="2" borderId="1" xfId="2" applyFont="1" applyFill="1"/>
    <xf numFmtId="164" fontId="8" fillId="2" borderId="1" xfId="2" applyNumberFormat="1" applyFont="1" applyFill="1"/>
    <xf numFmtId="0" fontId="15" fillId="2" borderId="1" xfId="5" applyFill="1"/>
    <xf numFmtId="0" fontId="9" fillId="2" borderId="0" xfId="1" applyFont="1" applyFill="1" applyAlignment="1"/>
    <xf numFmtId="0" fontId="16" fillId="2" borderId="1" xfId="5" applyFont="1" applyFill="1"/>
    <xf numFmtId="0" fontId="12" fillId="0" borderId="1" xfId="2" applyFont="1"/>
    <xf numFmtId="0" fontId="11" fillId="0" borderId="1" xfId="2" applyFont="1"/>
    <xf numFmtId="0" fontId="11" fillId="0" borderId="1" xfId="2" applyFont="1" applyAlignment="1">
      <alignment horizontal="left"/>
    </xf>
    <xf numFmtId="0" fontId="12" fillId="0" borderId="1" xfId="2" applyFont="1" applyAlignment="1">
      <alignment horizontal="left"/>
    </xf>
    <xf numFmtId="0" fontId="12" fillId="0" borderId="1" xfId="2" applyFont="1" applyFill="1" applyBorder="1"/>
    <xf numFmtId="0" fontId="12" fillId="0" borderId="1" xfId="2" applyFont="1" applyFill="1" applyBorder="1" applyAlignment="1">
      <alignment horizontal="left"/>
    </xf>
    <xf numFmtId="0" fontId="1" fillId="0" borderId="1" xfId="2"/>
    <xf numFmtId="0" fontId="17" fillId="0" borderId="2" xfId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/>
    </xf>
    <xf numFmtId="0" fontId="18" fillId="0" borderId="1" xfId="2" applyFont="1" applyAlignment="1">
      <alignment horizontal="left"/>
    </xf>
    <xf numFmtId="0" fontId="13" fillId="0" borderId="1" xfId="2" applyFont="1"/>
    <xf numFmtId="0" fontId="17" fillId="0" borderId="1" xfId="1" applyFont="1" applyBorder="1"/>
    <xf numFmtId="0" fontId="4" fillId="0" borderId="1" xfId="1" applyBorder="1"/>
    <xf numFmtId="0" fontId="20" fillId="2" borderId="1" xfId="2" applyFont="1" applyFill="1" applyBorder="1" applyAlignment="1">
      <alignment horizontal="left"/>
    </xf>
    <xf numFmtId="0" fontId="21" fillId="2" borderId="1" xfId="2" applyFont="1" applyFill="1" applyBorder="1" applyAlignment="1">
      <alignment horizontal="left"/>
    </xf>
    <xf numFmtId="0" fontId="22" fillId="5" borderId="1" xfId="0" applyFont="1" applyFill="1" applyBorder="1" applyAlignment="1">
      <alignment horizontal="left"/>
    </xf>
    <xf numFmtId="0" fontId="23" fillId="2" borderId="0" xfId="0" applyFont="1" applyFill="1" applyAlignment="1"/>
    <xf numFmtId="0" fontId="22" fillId="6" borderId="1" xfId="0" applyFont="1" applyFill="1" applyBorder="1" applyAlignment="1">
      <alignment horizontal="left" indent="7"/>
    </xf>
    <xf numFmtId="0" fontId="22" fillId="6" borderId="1" xfId="0" applyFont="1" applyFill="1" applyBorder="1" applyAlignment="1">
      <alignment horizontal="left"/>
    </xf>
    <xf numFmtId="0" fontId="24" fillId="2" borderId="1" xfId="3" applyFont="1" applyFill="1" applyBorder="1" applyAlignment="1">
      <alignment horizontal="left"/>
    </xf>
    <xf numFmtId="0" fontId="25" fillId="5" borderId="1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left"/>
    </xf>
    <xf numFmtId="0" fontId="24" fillId="2" borderId="1" xfId="2" applyFont="1" applyFill="1"/>
    <xf numFmtId="0" fontId="24" fillId="2" borderId="1" xfId="2" applyFont="1" applyFill="1" applyAlignment="1">
      <alignment horizontal="left"/>
    </xf>
    <xf numFmtId="0" fontId="26" fillId="2" borderId="1" xfId="2" applyFont="1" applyFill="1"/>
    <xf numFmtId="0" fontId="16" fillId="2" borderId="1" xfId="5" applyFont="1" applyFill="1" applyAlignment="1">
      <alignment vertical="center"/>
    </xf>
    <xf numFmtId="0" fontId="6" fillId="2" borderId="1" xfId="2" applyFont="1" applyFill="1" applyAlignment="1">
      <alignment vertical="center"/>
    </xf>
    <xf numFmtId="0" fontId="2" fillId="2" borderId="1" xfId="2" applyFont="1" applyFill="1" applyAlignment="1">
      <alignment vertical="center"/>
    </xf>
    <xf numFmtId="0" fontId="22" fillId="6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vertical="center"/>
    </xf>
    <xf numFmtId="0" fontId="26" fillId="2" borderId="1" xfId="2" applyFont="1" applyFill="1" applyAlignment="1">
      <alignment vertical="center"/>
    </xf>
    <xf numFmtId="0" fontId="15" fillId="2" borderId="1" xfId="5" applyFill="1" applyAlignment="1">
      <alignment vertical="center"/>
    </xf>
    <xf numFmtId="0" fontId="27" fillId="2" borderId="0" xfId="0" applyFont="1" applyFill="1" applyAlignment="1">
      <alignment horizontal="left"/>
    </xf>
    <xf numFmtId="0" fontId="28" fillId="2" borderId="0" xfId="0" applyFont="1" applyFill="1" applyAlignment="1">
      <alignment horizontal="left"/>
    </xf>
    <xf numFmtId="0" fontId="15" fillId="2" borderId="1" xfId="5" applyFill="1" applyAlignment="1">
      <alignment horizontal="left"/>
    </xf>
    <xf numFmtId="0" fontId="2" fillId="2" borderId="1" xfId="2" applyFont="1" applyFill="1" applyAlignment="1">
      <alignment horizontal="left"/>
    </xf>
    <xf numFmtId="49" fontId="19" fillId="3" borderId="9" xfId="5" applyNumberFormat="1" applyFont="1" applyFill="1" applyBorder="1" applyAlignment="1">
      <alignment horizontal="center" vertical="center" wrapText="1"/>
    </xf>
    <xf numFmtId="49" fontId="19" fillId="3" borderId="3" xfId="5" applyNumberFormat="1" applyFont="1" applyFill="1" applyBorder="1" applyAlignment="1">
      <alignment horizontal="center" vertical="center" wrapText="1"/>
    </xf>
    <xf numFmtId="49" fontId="19" fillId="3" borderId="17" xfId="5" applyNumberFormat="1" applyFont="1" applyFill="1" applyBorder="1" applyAlignment="1">
      <alignment horizontal="center" vertical="center" wrapText="1"/>
    </xf>
    <xf numFmtId="49" fontId="19" fillId="3" borderId="8" xfId="5" applyNumberFormat="1" applyFont="1" applyFill="1" applyBorder="1" applyAlignment="1">
      <alignment horizontal="center" vertical="center" wrapText="1"/>
    </xf>
    <xf numFmtId="49" fontId="19" fillId="3" borderId="16" xfId="5" applyNumberFormat="1" applyFont="1" applyFill="1" applyBorder="1" applyAlignment="1">
      <alignment horizontal="center" vertical="center" wrapText="1"/>
    </xf>
    <xf numFmtId="49" fontId="19" fillId="3" borderId="18" xfId="5" applyNumberFormat="1" applyFont="1" applyFill="1" applyBorder="1" applyAlignment="1">
      <alignment horizontal="center" vertical="center" wrapText="1"/>
    </xf>
    <xf numFmtId="0" fontId="15" fillId="2" borderId="1" xfId="5" applyFill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24" fillId="2" borderId="1" xfId="2" applyFont="1" applyFill="1" applyAlignment="1">
      <alignment horizontal="center" vertical="center"/>
    </xf>
    <xf numFmtId="0" fontId="2" fillId="2" borderId="1" xfId="2" applyFont="1" applyFill="1" applyAlignment="1">
      <alignment horizontal="center" vertical="center"/>
    </xf>
    <xf numFmtId="49" fontId="19" fillId="3" borderId="3" xfId="5" applyNumberFormat="1" applyFont="1" applyFill="1" applyBorder="1" applyAlignment="1">
      <alignment horizontal="center" vertical="center" wrapText="1"/>
    </xf>
    <xf numFmtId="0" fontId="15" fillId="2" borderId="1" xfId="5" applyFont="1" applyFill="1" applyAlignment="1">
      <alignment horizontal="left" vertical="center"/>
    </xf>
    <xf numFmtId="16" fontId="26" fillId="4" borderId="24" xfId="0" applyNumberFormat="1" applyFont="1" applyFill="1" applyBorder="1" applyAlignment="1">
      <alignment horizontal="center" vertical="center" wrapText="1"/>
    </xf>
    <xf numFmtId="20" fontId="26" fillId="4" borderId="24" xfId="0" applyNumberFormat="1" applyFont="1" applyFill="1" applyBorder="1" applyAlignment="1">
      <alignment horizontal="center" vertical="center" wrapText="1"/>
    </xf>
    <xf numFmtId="16" fontId="26" fillId="4" borderId="25" xfId="0" applyNumberFormat="1" applyFont="1" applyFill="1" applyBorder="1" applyAlignment="1">
      <alignment horizontal="center" vertical="center" wrapText="1"/>
    </xf>
    <xf numFmtId="16" fontId="26" fillId="4" borderId="26" xfId="0" applyNumberFormat="1" applyFont="1" applyFill="1" applyBorder="1" applyAlignment="1">
      <alignment horizontal="center" vertical="center" wrapText="1"/>
    </xf>
    <xf numFmtId="16" fontId="26" fillId="2" borderId="24" xfId="5" applyNumberFormat="1" applyFont="1" applyFill="1" applyBorder="1" applyAlignment="1">
      <alignment horizontal="center" vertical="center" wrapText="1"/>
    </xf>
    <xf numFmtId="16" fontId="26" fillId="4" borderId="21" xfId="0" applyNumberFormat="1" applyFont="1" applyFill="1" applyBorder="1" applyAlignment="1">
      <alignment horizontal="center" vertical="center" wrapText="1"/>
    </xf>
    <xf numFmtId="20" fontId="26" fillId="4" borderId="21" xfId="0" applyNumberFormat="1" applyFont="1" applyFill="1" applyBorder="1" applyAlignment="1">
      <alignment horizontal="center" vertical="center" wrapText="1"/>
    </xf>
    <xf numFmtId="16" fontId="26" fillId="4" borderId="28" xfId="0" applyNumberFormat="1" applyFont="1" applyFill="1" applyBorder="1" applyAlignment="1">
      <alignment horizontal="center" vertical="center" wrapText="1"/>
    </xf>
    <xf numFmtId="16" fontId="26" fillId="4" borderId="29" xfId="0" applyNumberFormat="1" applyFont="1" applyFill="1" applyBorder="1" applyAlignment="1">
      <alignment horizontal="center" vertical="center" wrapText="1"/>
    </xf>
    <xf numFmtId="16" fontId="26" fillId="2" borderId="21" xfId="5" applyNumberFormat="1" applyFont="1" applyFill="1" applyBorder="1" applyAlignment="1">
      <alignment horizontal="center" vertical="center" wrapText="1"/>
    </xf>
    <xf numFmtId="16" fontId="26" fillId="4" borderId="31" xfId="0" applyNumberFormat="1" applyFont="1" applyFill="1" applyBorder="1" applyAlignment="1">
      <alignment horizontal="center" vertical="center" wrapText="1"/>
    </xf>
    <xf numFmtId="20" fontId="26" fillId="4" borderId="31" xfId="0" applyNumberFormat="1" applyFont="1" applyFill="1" applyBorder="1" applyAlignment="1">
      <alignment horizontal="center" vertical="center" wrapText="1"/>
    </xf>
    <xf numFmtId="16" fontId="26" fillId="4" borderId="32" xfId="0" applyNumberFormat="1" applyFont="1" applyFill="1" applyBorder="1" applyAlignment="1">
      <alignment horizontal="center" vertical="center" wrapText="1"/>
    </xf>
    <xf numFmtId="16" fontId="26" fillId="4" borderId="33" xfId="0" applyNumberFormat="1" applyFont="1" applyFill="1" applyBorder="1" applyAlignment="1">
      <alignment horizontal="center" vertical="center" wrapText="1"/>
    </xf>
    <xf numFmtId="16" fontId="26" fillId="2" borderId="31" xfId="5" applyNumberFormat="1" applyFont="1" applyFill="1" applyBorder="1" applyAlignment="1">
      <alignment horizontal="center" vertical="center" wrapText="1"/>
    </xf>
    <xf numFmtId="16" fontId="26" fillId="4" borderId="30" xfId="0" applyNumberFormat="1" applyFont="1" applyFill="1" applyBorder="1" applyAlignment="1">
      <alignment horizontal="center" vertical="center" wrapText="1"/>
    </xf>
    <xf numFmtId="16" fontId="26" fillId="4" borderId="37" xfId="0" applyNumberFormat="1" applyFont="1" applyFill="1" applyBorder="1" applyAlignment="1">
      <alignment horizontal="center" vertical="center" wrapText="1"/>
    </xf>
    <xf numFmtId="16" fontId="26" fillId="4" borderId="34" xfId="0" applyNumberFormat="1" applyFont="1" applyFill="1" applyBorder="1" applyAlignment="1">
      <alignment horizontal="center" vertical="center" wrapText="1"/>
    </xf>
    <xf numFmtId="49" fontId="19" fillId="3" borderId="40" xfId="5" applyNumberFormat="1" applyFont="1" applyFill="1" applyBorder="1" applyAlignment="1">
      <alignment horizontal="center" vertical="center" wrapText="1"/>
    </xf>
    <xf numFmtId="16" fontId="26" fillId="2" borderId="41" xfId="5" applyNumberFormat="1" applyFont="1" applyFill="1" applyBorder="1" applyAlignment="1">
      <alignment horizontal="center" vertical="center" wrapText="1"/>
    </xf>
    <xf numFmtId="16" fontId="26" fillId="2" borderId="42" xfId="5" applyNumberFormat="1" applyFont="1" applyFill="1" applyBorder="1" applyAlignment="1">
      <alignment horizontal="center" vertical="center" wrapText="1"/>
    </xf>
    <xf numFmtId="16" fontId="26" fillId="2" borderId="43" xfId="5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wrapText="1" indent="7"/>
    </xf>
    <xf numFmtId="0" fontId="31" fillId="5" borderId="39" xfId="6" applyFont="1" applyFill="1" applyBorder="1" applyAlignment="1">
      <alignment horizontal="left"/>
    </xf>
    <xf numFmtId="0" fontId="31" fillId="5" borderId="21" xfId="6" applyFont="1" applyFill="1" applyBorder="1" applyAlignment="1">
      <alignment horizontal="center"/>
    </xf>
    <xf numFmtId="0" fontId="31" fillId="5" borderId="19" xfId="6" applyFont="1" applyFill="1" applyBorder="1" applyAlignment="1">
      <alignment horizontal="left"/>
    </xf>
    <xf numFmtId="0" fontId="31" fillId="5" borderId="19" xfId="6" applyFont="1" applyFill="1" applyBorder="1" applyAlignment="1">
      <alignment horizontal="center"/>
    </xf>
    <xf numFmtId="0" fontId="31" fillId="5" borderId="20" xfId="6" applyFont="1" applyFill="1" applyBorder="1" applyAlignment="1">
      <alignment horizontal="left"/>
    </xf>
    <xf numFmtId="0" fontId="31" fillId="5" borderId="22" xfId="6" applyFont="1" applyFill="1" applyBorder="1" applyAlignment="1">
      <alignment horizontal="left"/>
    </xf>
    <xf numFmtId="0" fontId="31" fillId="5" borderId="23" xfId="6" applyFont="1" applyFill="1" applyBorder="1" applyAlignment="1">
      <alignment horizontal="center"/>
    </xf>
    <xf numFmtId="49" fontId="19" fillId="3" borderId="10" xfId="5" applyNumberFormat="1" applyFont="1" applyFill="1" applyBorder="1" applyAlignment="1">
      <alignment horizontal="center" vertical="center" wrapText="1"/>
    </xf>
    <xf numFmtId="49" fontId="19" fillId="3" borderId="11" xfId="5" applyNumberFormat="1" applyFont="1" applyFill="1" applyBorder="1" applyAlignment="1">
      <alignment horizontal="center" vertical="center" wrapText="1"/>
    </xf>
    <xf numFmtId="49" fontId="19" fillId="3" borderId="12" xfId="5" applyNumberFormat="1" applyFont="1" applyFill="1" applyBorder="1" applyAlignment="1">
      <alignment horizontal="center" vertical="center" wrapText="1"/>
    </xf>
    <xf numFmtId="0" fontId="26" fillId="2" borderId="27" xfId="5" applyNumberFormat="1" applyFont="1" applyFill="1" applyBorder="1" applyAlignment="1">
      <alignment horizontal="center" vertical="center" wrapText="1"/>
    </xf>
    <xf numFmtId="0" fontId="26" fillId="2" borderId="30" xfId="5" applyNumberFormat="1" applyFont="1" applyFill="1" applyBorder="1" applyAlignment="1">
      <alignment horizontal="center" vertical="center" wrapText="1"/>
    </xf>
    <xf numFmtId="0" fontId="26" fillId="2" borderId="34" xfId="5" applyNumberFormat="1" applyFont="1" applyFill="1" applyBorder="1" applyAlignment="1">
      <alignment horizontal="center" vertical="center" wrapText="1"/>
    </xf>
    <xf numFmtId="49" fontId="19" fillId="3" borderId="6" xfId="5" applyNumberFormat="1" applyFont="1" applyFill="1" applyBorder="1" applyAlignment="1">
      <alignment horizontal="center" vertical="center" wrapText="1"/>
    </xf>
    <xf numFmtId="49" fontId="19" fillId="3" borderId="7" xfId="5" applyNumberFormat="1" applyFont="1" applyFill="1" applyBorder="1" applyAlignment="1">
      <alignment horizontal="center" vertical="center" wrapText="1"/>
    </xf>
    <xf numFmtId="49" fontId="19" fillId="3" borderId="14" xfId="5" applyNumberFormat="1" applyFont="1" applyFill="1" applyBorder="1" applyAlignment="1">
      <alignment horizontal="center" vertical="center" wrapText="1"/>
    </xf>
    <xf numFmtId="49" fontId="19" fillId="3" borderId="15" xfId="5" applyNumberFormat="1" applyFont="1" applyFill="1" applyBorder="1" applyAlignment="1">
      <alignment horizontal="center" vertical="center" wrapText="1"/>
    </xf>
    <xf numFmtId="49" fontId="19" fillId="3" borderId="4" xfId="5" applyNumberFormat="1" applyFont="1" applyFill="1" applyBorder="1" applyAlignment="1">
      <alignment horizontal="center" vertical="center" wrapText="1"/>
    </xf>
    <xf numFmtId="49" fontId="19" fillId="3" borderId="13" xfId="5" applyNumberFormat="1" applyFont="1" applyFill="1" applyBorder="1" applyAlignment="1">
      <alignment horizontal="center" vertical="center" wrapText="1"/>
    </xf>
    <xf numFmtId="49" fontId="19" fillId="3" borderId="5" xfId="5" applyNumberFormat="1" applyFont="1" applyFill="1" applyBorder="1" applyAlignment="1">
      <alignment horizontal="center" vertical="center" wrapText="1"/>
    </xf>
    <xf numFmtId="49" fontId="19" fillId="3" borderId="3" xfId="5" applyNumberFormat="1" applyFont="1" applyFill="1" applyBorder="1" applyAlignment="1">
      <alignment horizontal="center" vertical="center" wrapText="1"/>
    </xf>
    <xf numFmtId="49" fontId="19" fillId="3" borderId="8" xfId="5" applyNumberFormat="1" applyFont="1" applyFill="1" applyBorder="1" applyAlignment="1">
      <alignment horizontal="center" vertical="center" wrapText="1"/>
    </xf>
    <xf numFmtId="49" fontId="19" fillId="3" borderId="16" xfId="5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wrapText="1" indent="7"/>
    </xf>
    <xf numFmtId="0" fontId="26" fillId="2" borderId="35" xfId="5" applyNumberFormat="1" applyFont="1" applyFill="1" applyBorder="1" applyAlignment="1">
      <alignment horizontal="center" vertical="center" wrapText="1"/>
    </xf>
    <xf numFmtId="0" fontId="26" fillId="2" borderId="36" xfId="5" applyNumberFormat="1" applyFont="1" applyFill="1" applyBorder="1" applyAlignment="1">
      <alignment horizontal="center" vertical="center" wrapText="1"/>
    </xf>
    <xf numFmtId="0" fontId="26" fillId="2" borderId="38" xfId="5" applyNumberFormat="1" applyFont="1" applyFill="1" applyBorder="1" applyAlignment="1">
      <alignment horizontal="center" vertical="center" wrapText="1"/>
    </xf>
  </cellXfs>
  <cellStyles count="10">
    <cellStyle name="Hyperlink" xfId="1" builtinId="8"/>
    <cellStyle name="Normal" xfId="0" builtinId="0"/>
    <cellStyle name="Normal 2" xfId="2" xr:uid="{00000000-0005-0000-0000-000002000000}"/>
    <cellStyle name="Normal 3" xfId="5" xr:uid="{00000000-0005-0000-0000-000003000000}"/>
    <cellStyle name="Normal 4" xfId="6" xr:uid="{00000000-0005-0000-0000-000004000000}"/>
    <cellStyle name="Normal 5" xfId="4" xr:uid="{00000000-0005-0000-0000-000005000000}"/>
    <cellStyle name="Normal 6" xfId="7" xr:uid="{00000000-0005-0000-0000-000006000000}"/>
    <cellStyle name="Normal 7" xfId="8" xr:uid="{00000000-0005-0000-0000-000007000000}"/>
    <cellStyle name="Normal 8" xfId="9" xr:uid="{00000000-0005-0000-0000-000008000000}"/>
    <cellStyle name="Style 1" xfId="3" xr:uid="{00000000-0005-0000-0000-000009000000}"/>
  </cellStyles>
  <dxfs count="0"/>
  <tableStyles count="0" defaultTableStyle="TableStyleMedium2" defaultPivotStyle="PivotStyleLight16"/>
  <colors>
    <mruColors>
      <color rgb="FFBD0F72"/>
      <color rgb="FFBD37FF"/>
      <color rgb="FFCCD3D1"/>
      <color rgb="FFFF3399"/>
      <color rgb="FF3366FF"/>
      <color rgb="FF3366E1"/>
      <color rgb="FFFF33CC"/>
      <color rgb="FFC729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44450</xdr:colOff>
      <xdr:row>0</xdr:row>
      <xdr:rowOff>133350</xdr:rowOff>
    </xdr:from>
    <xdr:ext cx="3417138" cy="694207"/>
    <xdr:pic>
      <xdr:nvPicPr>
        <xdr:cNvPr id="3" name="Picture 2">
          <a:extLst>
            <a:ext uri="{FF2B5EF4-FFF2-40B4-BE49-F238E27FC236}">
              <a16:creationId xmlns:a16="http://schemas.microsoft.com/office/drawing/2014/main" id="{E7F5F699-E11F-4322-A0B1-9E8B3B270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68350"/>
          <a:ext cx="3417138" cy="69420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127000</xdr:rowOff>
    </xdr:from>
    <xdr:to>
      <xdr:col>4</xdr:col>
      <xdr:colOff>343510</xdr:colOff>
      <xdr:row>3</xdr:row>
      <xdr:rowOff>137523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891F89-3B22-4C62-AC0A-B2A788A83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27000"/>
          <a:ext cx="3470885" cy="7005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127000</xdr:rowOff>
    </xdr:from>
    <xdr:to>
      <xdr:col>4</xdr:col>
      <xdr:colOff>381610</xdr:colOff>
      <xdr:row>3</xdr:row>
      <xdr:rowOff>89898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13FEDA-63E3-4563-A506-538494205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27000"/>
          <a:ext cx="3425165" cy="6925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127000</xdr:rowOff>
    </xdr:from>
    <xdr:to>
      <xdr:col>3</xdr:col>
      <xdr:colOff>667360</xdr:colOff>
      <xdr:row>3</xdr:row>
      <xdr:rowOff>137523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0C57E3-386A-4E0A-BADF-546387EE9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27000"/>
          <a:ext cx="3425165" cy="6925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otation%20Folder\2009\JAN%201ST\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AUSTRALIA%20&amp;%20NEW%20ZEALAND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vn.han.doc@one-line.com" TargetMode="External"/><Relationship Id="rId1" Type="http://schemas.openxmlformats.org/officeDocument/2006/relationships/hyperlink" Target="mailto:vn.han.ofs.si@one-line.com" TargetMode="External"/><Relationship Id="rId6" Type="http://schemas.openxmlformats.org/officeDocument/2006/relationships/hyperlink" Target="mailto:vn.han.corp.act@one-line.com" TargetMode="External"/><Relationship Id="rId5" Type="http://schemas.openxmlformats.org/officeDocument/2006/relationships/hyperlink" Target="AUSTRALIA%20&amp;%20NEW%20ZEALAND.xlsx" TargetMode="External"/><Relationship Id="rId4" Type="http://schemas.openxmlformats.org/officeDocument/2006/relationships/hyperlink" Target="AUSTRALIA%20&amp;%20NEW%20ZEALAND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BD0F72"/>
  </sheetPr>
  <dimension ref="A6:S29"/>
  <sheetViews>
    <sheetView showGridLines="0" zoomScaleNormal="100" workbookViewId="0">
      <selection activeCell="G29" sqref="G29"/>
    </sheetView>
  </sheetViews>
  <sheetFormatPr defaultColWidth="9.109375" defaultRowHeight="13.2" x14ac:dyDescent="0.25"/>
  <cols>
    <col min="1" max="1" width="38.6640625" style="4" customWidth="1"/>
    <col min="2" max="2" width="6.77734375" style="1" customWidth="1"/>
    <col min="3" max="8" width="9.109375" style="1"/>
    <col min="9" max="9" width="3.88671875" style="1" customWidth="1"/>
    <col min="10" max="16384" width="9.109375" style="1"/>
  </cols>
  <sheetData>
    <row r="6" spans="1:19" x14ac:dyDescent="0.25">
      <c r="C6" s="7"/>
    </row>
    <row r="7" spans="1:19" ht="17.55" customHeight="1" x14ac:dyDescent="0.3">
      <c r="A7" s="5" t="s">
        <v>11</v>
      </c>
      <c r="C7" s="24" t="s">
        <v>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6"/>
      <c r="R7" s="6"/>
      <c r="S7" s="6"/>
    </row>
    <row r="8" spans="1:19" ht="17.55" customHeight="1" x14ac:dyDescent="0.3">
      <c r="A8" s="5" t="s">
        <v>13</v>
      </c>
      <c r="C8" s="25" t="s">
        <v>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6"/>
      <c r="R8" s="6"/>
      <c r="S8" s="6"/>
    </row>
    <row r="9" spans="1:19" s="2" customFormat="1" ht="20.55" customHeight="1" x14ac:dyDescent="0.25">
      <c r="A9" s="22" t="s">
        <v>32</v>
      </c>
      <c r="C9" s="16" t="s">
        <v>4</v>
      </c>
      <c r="D9" s="15"/>
      <c r="E9" s="15"/>
      <c r="F9" s="15"/>
      <c r="G9" s="15"/>
      <c r="H9" s="15"/>
      <c r="I9" s="15"/>
      <c r="J9" s="17" t="s">
        <v>9</v>
      </c>
      <c r="K9" s="18"/>
      <c r="L9" s="18"/>
      <c r="M9" s="18"/>
      <c r="N9" s="18"/>
      <c r="O9" s="18"/>
      <c r="P9" s="18"/>
      <c r="Q9" s="8"/>
      <c r="R9" s="8"/>
      <c r="S9" s="8"/>
    </row>
    <row r="10" spans="1:19" s="2" customFormat="1" ht="20.55" customHeight="1" x14ac:dyDescent="0.25">
      <c r="A10" s="22" t="s">
        <v>33</v>
      </c>
      <c r="C10" s="15" t="s">
        <v>19</v>
      </c>
      <c r="D10" s="15"/>
      <c r="E10" s="15"/>
      <c r="F10" s="15"/>
      <c r="G10" s="15"/>
      <c r="H10" s="15"/>
      <c r="I10" s="16"/>
      <c r="J10" s="18" t="s">
        <v>20</v>
      </c>
      <c r="K10" s="17"/>
      <c r="L10" s="17"/>
      <c r="M10" s="17"/>
      <c r="N10" s="17"/>
      <c r="O10" s="17"/>
      <c r="P10" s="17"/>
      <c r="Q10" s="7"/>
      <c r="R10" s="7"/>
      <c r="S10" s="7"/>
    </row>
    <row r="11" spans="1:19" s="2" customFormat="1" ht="20.55" customHeight="1" x14ac:dyDescent="0.25">
      <c r="A11" s="22" t="s">
        <v>30</v>
      </c>
      <c r="C11" s="15" t="s">
        <v>12</v>
      </c>
      <c r="D11" s="15"/>
      <c r="E11" s="15"/>
      <c r="F11" s="15"/>
      <c r="G11" s="15"/>
      <c r="H11" s="15"/>
      <c r="I11" s="16"/>
      <c r="J11" s="18" t="s">
        <v>8</v>
      </c>
      <c r="K11" s="17"/>
      <c r="L11" s="17"/>
      <c r="M11" s="17"/>
      <c r="N11" s="17"/>
      <c r="O11" s="17"/>
      <c r="P11" s="17"/>
      <c r="Q11" s="7"/>
      <c r="R11" s="7"/>
      <c r="S11" s="7"/>
    </row>
    <row r="12" spans="1:19" s="2" customFormat="1" ht="20.55" customHeight="1" x14ac:dyDescent="0.25">
      <c r="A12" s="23" t="s">
        <v>31</v>
      </c>
      <c r="C12" s="15" t="s">
        <v>5</v>
      </c>
      <c r="D12" s="15"/>
      <c r="E12" s="15"/>
      <c r="F12" s="15"/>
      <c r="G12" s="15"/>
      <c r="H12" s="15"/>
      <c r="I12" s="16"/>
      <c r="J12" s="18" t="s">
        <v>10</v>
      </c>
      <c r="K12" s="18"/>
      <c r="L12" s="17"/>
      <c r="M12" s="17"/>
      <c r="N12" s="17"/>
      <c r="O12" s="17"/>
      <c r="P12" s="17"/>
      <c r="Q12" s="7"/>
      <c r="R12" s="7"/>
      <c r="S12" s="7"/>
    </row>
    <row r="13" spans="1:19" s="2" customFormat="1" ht="20.55" customHeight="1" x14ac:dyDescent="0.25">
      <c r="A13" s="4"/>
      <c r="C13" s="15" t="s">
        <v>6</v>
      </c>
      <c r="D13" s="15"/>
      <c r="E13" s="15"/>
      <c r="F13" s="15"/>
      <c r="G13" s="15"/>
      <c r="H13" s="15"/>
      <c r="I13" s="16"/>
      <c r="J13" s="18" t="s">
        <v>6</v>
      </c>
      <c r="K13" s="18"/>
      <c r="L13" s="17"/>
      <c r="M13" s="17"/>
      <c r="N13" s="17"/>
      <c r="O13" s="17"/>
      <c r="P13" s="17"/>
      <c r="Q13" s="7"/>
      <c r="R13" s="7"/>
      <c r="S13" s="7"/>
    </row>
    <row r="14" spans="1:19" s="2" customFormat="1" ht="20.55" customHeight="1" x14ac:dyDescent="0.25">
      <c r="A14" s="4"/>
      <c r="C14" s="16" t="s">
        <v>21</v>
      </c>
      <c r="D14" s="15"/>
      <c r="E14" s="15"/>
      <c r="F14" s="15"/>
      <c r="G14" s="15"/>
      <c r="H14" s="15"/>
      <c r="I14" s="16"/>
      <c r="J14" s="16"/>
      <c r="K14" s="17"/>
      <c r="L14" s="18"/>
      <c r="M14" s="18"/>
      <c r="N14" s="18"/>
      <c r="O14" s="18"/>
      <c r="P14" s="18"/>
      <c r="Q14" s="8"/>
      <c r="R14" s="8"/>
      <c r="S14" s="8"/>
    </row>
    <row r="15" spans="1:19" s="2" customFormat="1" ht="20.55" customHeight="1" x14ac:dyDescent="0.25">
      <c r="A15" s="4"/>
      <c r="C15" s="15" t="s">
        <v>7</v>
      </c>
      <c r="D15" s="15"/>
      <c r="E15" s="15"/>
      <c r="F15" s="15"/>
      <c r="G15" s="15"/>
      <c r="H15" s="15"/>
      <c r="I15" s="16"/>
      <c r="J15" s="19"/>
      <c r="K15" s="17"/>
      <c r="L15" s="18"/>
      <c r="M15" s="18"/>
      <c r="N15" s="18"/>
      <c r="O15" s="18"/>
      <c r="P15" s="18"/>
      <c r="Q15" s="8"/>
      <c r="R15" s="8"/>
      <c r="S15" s="8"/>
    </row>
    <row r="16" spans="1:19" s="2" customFormat="1" ht="19.05" customHeight="1" x14ac:dyDescent="0.25">
      <c r="A16" s="4"/>
      <c r="C16" s="16" t="s">
        <v>22</v>
      </c>
      <c r="D16" s="15"/>
      <c r="E16" s="15"/>
      <c r="F16" s="15"/>
      <c r="G16" s="15"/>
      <c r="H16" s="15"/>
      <c r="I16" s="15"/>
      <c r="J16" s="17"/>
      <c r="K16" s="15"/>
      <c r="L16" s="17"/>
      <c r="M16" s="17"/>
      <c r="N16" s="17"/>
      <c r="O16" s="17"/>
      <c r="P16" s="17"/>
      <c r="Q16" s="7"/>
      <c r="R16" s="7"/>
      <c r="S16" s="7"/>
    </row>
    <row r="17" spans="3:19" ht="13.5" customHeight="1" x14ac:dyDescent="0.25">
      <c r="C17" s="15" t="s">
        <v>23</v>
      </c>
      <c r="D17" s="15"/>
      <c r="E17" s="15"/>
      <c r="F17" s="15"/>
      <c r="G17" s="15"/>
      <c r="H17" s="15"/>
      <c r="I17" s="15"/>
      <c r="J17" s="20"/>
      <c r="K17" s="15"/>
      <c r="L17" s="17"/>
      <c r="M17" s="17"/>
      <c r="N17" s="17"/>
      <c r="O17" s="17"/>
      <c r="P17" s="17"/>
      <c r="Q17" s="7"/>
      <c r="R17" s="7"/>
      <c r="S17" s="7"/>
    </row>
    <row r="18" spans="3:19" ht="17.55" customHeight="1" x14ac:dyDescent="0.25">
      <c r="C18" s="16" t="s">
        <v>24</v>
      </c>
      <c r="D18" s="15"/>
      <c r="E18" s="15"/>
      <c r="F18" s="15"/>
      <c r="G18" s="15"/>
      <c r="H18" s="15"/>
      <c r="I18" s="15"/>
      <c r="J18" s="20"/>
      <c r="K18" s="15"/>
      <c r="L18" s="17"/>
      <c r="M18" s="17"/>
      <c r="N18" s="17"/>
      <c r="O18" s="17"/>
      <c r="P18" s="17"/>
      <c r="Q18" s="6"/>
      <c r="R18" s="6"/>
      <c r="S18" s="6"/>
    </row>
    <row r="19" spans="3:19" x14ac:dyDescent="0.25">
      <c r="C19" s="26" t="s">
        <v>34</v>
      </c>
      <c r="D19" s="15"/>
      <c r="E19" s="15"/>
      <c r="F19" s="15"/>
      <c r="G19" s="15"/>
      <c r="H19" s="15"/>
      <c r="I19" s="15"/>
      <c r="J19" s="20"/>
      <c r="K19" s="15"/>
      <c r="L19" s="17"/>
      <c r="M19" s="17"/>
      <c r="N19" s="17"/>
      <c r="O19" s="17"/>
      <c r="P19" s="17"/>
      <c r="Q19" s="6"/>
      <c r="R19" s="6"/>
      <c r="S19" s="6"/>
    </row>
    <row r="20" spans="3:19" x14ac:dyDescent="0.25">
      <c r="C20" s="16" t="s">
        <v>35</v>
      </c>
      <c r="D20" s="15"/>
      <c r="E20" s="15"/>
      <c r="F20" s="15"/>
      <c r="G20" s="15"/>
      <c r="H20" s="15"/>
      <c r="I20" s="15"/>
      <c r="J20" s="17"/>
      <c r="K20" s="15"/>
      <c r="L20" s="15"/>
      <c r="M20" s="15"/>
      <c r="N20" s="15"/>
      <c r="O20" s="15"/>
      <c r="P20" s="15"/>
    </row>
    <row r="21" spans="3:19" x14ac:dyDescent="0.25">
      <c r="C21" s="27" t="s">
        <v>36</v>
      </c>
      <c r="D21" s="15"/>
      <c r="E21" s="15"/>
      <c r="F21" s="15"/>
      <c r="G21" s="15"/>
      <c r="H21" s="15"/>
      <c r="I21" s="15"/>
      <c r="J21" s="20"/>
      <c r="K21" s="15"/>
      <c r="L21" s="15"/>
      <c r="M21" s="15"/>
      <c r="N21" s="15"/>
      <c r="O21" s="15"/>
      <c r="P21" s="15"/>
    </row>
    <row r="22" spans="3:19" x14ac:dyDescent="0.25">
      <c r="C22" s="15"/>
      <c r="D22" s="15"/>
      <c r="E22" s="15"/>
      <c r="F22" s="15"/>
      <c r="G22" s="15"/>
      <c r="H22" s="21"/>
      <c r="I22" s="21"/>
      <c r="J22" s="21"/>
      <c r="K22" s="21"/>
      <c r="L22" s="21"/>
      <c r="M22" s="21"/>
      <c r="N22" s="21"/>
      <c r="O22" s="21"/>
      <c r="P22" s="21"/>
    </row>
    <row r="23" spans="3:19" x14ac:dyDescent="0.25">
      <c r="C23" s="16" t="s">
        <v>29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3:19" x14ac:dyDescent="0.25">
      <c r="C24" s="15" t="s">
        <v>25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3:19" x14ac:dyDescent="0.25">
      <c r="C25" s="15" t="s">
        <v>26</v>
      </c>
      <c r="D25" s="21"/>
      <c r="E25" s="21"/>
      <c r="F25" s="21"/>
      <c r="G25" s="21"/>
    </row>
    <row r="26" spans="3:19" x14ac:dyDescent="0.25">
      <c r="C26" s="15" t="s">
        <v>27</v>
      </c>
    </row>
    <row r="27" spans="3:19" x14ac:dyDescent="0.25">
      <c r="C27" s="15" t="s">
        <v>28</v>
      </c>
    </row>
    <row r="28" spans="3:19" x14ac:dyDescent="0.25">
      <c r="C28" s="15" t="s">
        <v>37</v>
      </c>
    </row>
    <row r="29" spans="3:19" x14ac:dyDescent="0.25">
      <c r="C29" s="15" t="s">
        <v>38</v>
      </c>
    </row>
  </sheetData>
  <hyperlinks>
    <hyperlink ref="C17" r:id="rId1" xr:uid="{00000000-0004-0000-0000-000000000000}"/>
    <hyperlink ref="C19" r:id="rId2" xr:uid="{00000000-0004-0000-0000-000001000000}"/>
    <hyperlink ref="B13" location="'AGX-MIDDLE EAST'!A1" display="(Service to Middle East - AGX)" xr:uid="{00000000-0004-0000-0000-000002000000}"/>
    <hyperlink ref="A9" location="'NZ1'!A1" display="Service to New Zealand - NZ1" xr:uid="{00000000-0004-0000-0000-000003000000}"/>
    <hyperlink ref="A10" r:id="rId3" location="'NZ2'!A1" display="Service to New Zealand - NZ2" xr:uid="{00000000-0004-0000-0000-000004000000}"/>
    <hyperlink ref="A11" r:id="rId4" location="WAU!A1" xr:uid="{00000000-0004-0000-0000-000005000000}"/>
    <hyperlink ref="A12" r:id="rId5" location="AUS!A1" xr:uid="{00000000-0004-0000-0000-000006000000}"/>
    <hyperlink ref="C21" r:id="rId6" xr:uid="{00000000-0004-0000-0000-000007000000}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29"/>
  <sheetViews>
    <sheetView tabSelected="1" view="pageBreakPreview" zoomScale="80" zoomScaleNormal="100" zoomScaleSheetLayoutView="80" workbookViewId="0">
      <selection activeCell="C27" sqref="C27"/>
    </sheetView>
  </sheetViews>
  <sheetFormatPr defaultColWidth="8.77734375" defaultRowHeight="14.4" x14ac:dyDescent="0.3"/>
  <cols>
    <col min="1" max="1" width="23.77734375" style="12" customWidth="1"/>
    <col min="2" max="2" width="6.77734375" style="57" customWidth="1"/>
    <col min="3" max="3" width="7.88671875" style="12" customWidth="1"/>
    <col min="4" max="4" width="8.77734375" style="12" customWidth="1"/>
    <col min="5" max="6" width="20.77734375" style="12" customWidth="1"/>
    <col min="7" max="7" width="12.88671875" style="12" customWidth="1"/>
    <col min="8" max="8" width="20" style="12" customWidth="1"/>
    <col min="9" max="13" width="20.77734375" style="12" customWidth="1"/>
    <col min="14" max="16384" width="8.77734375" style="12"/>
  </cols>
  <sheetData>
    <row r="3" spans="1:13" ht="24.6" x14ac:dyDescent="0.4">
      <c r="F3" s="47" t="s">
        <v>54</v>
      </c>
      <c r="G3" s="14"/>
      <c r="K3" s="13" t="s">
        <v>18</v>
      </c>
      <c r="L3" s="13"/>
    </row>
    <row r="5" spans="1:13" ht="15" thickBot="1" x14ac:dyDescent="0.35"/>
    <row r="6" spans="1:13" ht="22.05" customHeight="1" x14ac:dyDescent="0.3">
      <c r="A6" s="103" t="s">
        <v>48</v>
      </c>
      <c r="B6" s="105" t="s">
        <v>0</v>
      </c>
      <c r="C6" s="99" t="s">
        <v>39</v>
      </c>
      <c r="D6" s="100"/>
      <c r="E6" s="54" t="s">
        <v>1</v>
      </c>
      <c r="F6" s="54" t="s">
        <v>14</v>
      </c>
      <c r="G6" s="107" t="s">
        <v>58</v>
      </c>
      <c r="H6" s="51" t="s">
        <v>1</v>
      </c>
      <c r="I6" s="93" t="s">
        <v>14</v>
      </c>
      <c r="J6" s="94"/>
      <c r="K6" s="94"/>
      <c r="L6" s="94"/>
      <c r="M6" s="95"/>
    </row>
    <row r="7" spans="1:13" ht="18.45" customHeight="1" thickBot="1" x14ac:dyDescent="0.35">
      <c r="A7" s="104"/>
      <c r="B7" s="106"/>
      <c r="C7" s="101"/>
      <c r="D7" s="102"/>
      <c r="E7" s="55" t="s">
        <v>15</v>
      </c>
      <c r="F7" s="55" t="s">
        <v>16</v>
      </c>
      <c r="G7" s="108"/>
      <c r="H7" s="52" t="s">
        <v>16</v>
      </c>
      <c r="I7" s="52" t="s">
        <v>45</v>
      </c>
      <c r="J7" s="61" t="s">
        <v>50</v>
      </c>
      <c r="K7" s="52" t="s">
        <v>46</v>
      </c>
      <c r="L7" s="81" t="s">
        <v>62</v>
      </c>
      <c r="M7" s="53" t="s">
        <v>47</v>
      </c>
    </row>
    <row r="8" spans="1:13" s="62" customFormat="1" ht="19.95" customHeight="1" x14ac:dyDescent="0.3">
      <c r="A8" s="86" t="s">
        <v>17</v>
      </c>
      <c r="B8" s="87" t="s">
        <v>63</v>
      </c>
      <c r="C8" s="63">
        <f t="shared" ref="C8:C21" si="0">E8-1</f>
        <v>43741</v>
      </c>
      <c r="D8" s="64">
        <v>0.66666666666666663</v>
      </c>
      <c r="E8" s="65">
        <v>43742</v>
      </c>
      <c r="F8" s="66">
        <f>E8+6</f>
        <v>43748</v>
      </c>
      <c r="G8" s="96" t="s">
        <v>59</v>
      </c>
      <c r="H8" s="67">
        <f>F8+6</f>
        <v>43754</v>
      </c>
      <c r="I8" s="67">
        <f t="shared" ref="I8" si="1">H8+9</f>
        <v>43763</v>
      </c>
      <c r="J8" s="72">
        <f>H8+13</f>
        <v>43767</v>
      </c>
      <c r="K8" s="67">
        <f t="shared" ref="K8" si="2">H8+13</f>
        <v>43767</v>
      </c>
      <c r="L8" s="82">
        <f>K8+4</f>
        <v>43771</v>
      </c>
      <c r="M8" s="67">
        <f t="shared" ref="M8" si="3">H8+16</f>
        <v>43770</v>
      </c>
    </row>
    <row r="9" spans="1:13" s="62" customFormat="1" ht="19.95" customHeight="1" x14ac:dyDescent="0.3">
      <c r="A9" s="88" t="s">
        <v>57</v>
      </c>
      <c r="B9" s="89" t="s">
        <v>64</v>
      </c>
      <c r="C9" s="68">
        <f t="shared" si="0"/>
        <v>43748</v>
      </c>
      <c r="D9" s="69">
        <v>0.66666666666666663</v>
      </c>
      <c r="E9" s="70">
        <f>E8+7</f>
        <v>43749</v>
      </c>
      <c r="F9" s="71">
        <f>F8+7</f>
        <v>43755</v>
      </c>
      <c r="G9" s="97"/>
      <c r="H9" s="72">
        <f t="shared" ref="H9:H21" si="4">H8+7</f>
        <v>43761</v>
      </c>
      <c r="I9" s="72">
        <f>H9+10</f>
        <v>43771</v>
      </c>
      <c r="J9" s="72">
        <f>H9+13</f>
        <v>43774</v>
      </c>
      <c r="K9" s="72">
        <f>H9+20</f>
        <v>43781</v>
      </c>
      <c r="L9" s="83">
        <f t="shared" ref="L9:L21" si="5">K9+4</f>
        <v>43785</v>
      </c>
      <c r="M9" s="72">
        <f>H9+23</f>
        <v>43784</v>
      </c>
    </row>
    <row r="10" spans="1:13" s="62" customFormat="1" ht="19.95" customHeight="1" x14ac:dyDescent="0.3">
      <c r="A10" s="88" t="s">
        <v>17</v>
      </c>
      <c r="B10" s="87" t="s">
        <v>65</v>
      </c>
      <c r="C10" s="68">
        <f t="shared" si="0"/>
        <v>43755</v>
      </c>
      <c r="D10" s="69">
        <v>0.66666666666666663</v>
      </c>
      <c r="E10" s="70">
        <f t="shared" ref="E10:E19" si="6">E9+7</f>
        <v>43756</v>
      </c>
      <c r="F10" s="71">
        <f>E10+6</f>
        <v>43762</v>
      </c>
      <c r="G10" s="97"/>
      <c r="H10" s="72">
        <f t="shared" si="4"/>
        <v>43768</v>
      </c>
      <c r="I10" s="72">
        <f t="shared" ref="I10:I21" si="7">H10+10</f>
        <v>43778</v>
      </c>
      <c r="J10" s="72">
        <f t="shared" ref="J10:J21" si="8">H10+13</f>
        <v>43781</v>
      </c>
      <c r="K10" s="72">
        <f t="shared" ref="K10:K21" si="9">H10+20</f>
        <v>43788</v>
      </c>
      <c r="L10" s="83">
        <f t="shared" si="5"/>
        <v>43792</v>
      </c>
      <c r="M10" s="72">
        <f t="shared" ref="M10:M21" si="10">H10+23</f>
        <v>43791</v>
      </c>
    </row>
    <row r="11" spans="1:13" s="62" customFormat="1" ht="19.95" customHeight="1" x14ac:dyDescent="0.3">
      <c r="A11" s="88" t="s">
        <v>57</v>
      </c>
      <c r="B11" s="89" t="s">
        <v>66</v>
      </c>
      <c r="C11" s="68">
        <f t="shared" si="0"/>
        <v>43762</v>
      </c>
      <c r="D11" s="69">
        <v>0.66666666666666663</v>
      </c>
      <c r="E11" s="70">
        <f t="shared" si="6"/>
        <v>43763</v>
      </c>
      <c r="F11" s="71">
        <f t="shared" ref="F11" si="11">E11+6</f>
        <v>43769</v>
      </c>
      <c r="G11" s="97"/>
      <c r="H11" s="72">
        <f t="shared" si="4"/>
        <v>43775</v>
      </c>
      <c r="I11" s="72">
        <f t="shared" si="7"/>
        <v>43785</v>
      </c>
      <c r="J11" s="72">
        <f t="shared" si="8"/>
        <v>43788</v>
      </c>
      <c r="K11" s="72">
        <f t="shared" si="9"/>
        <v>43795</v>
      </c>
      <c r="L11" s="83">
        <f t="shared" si="5"/>
        <v>43799</v>
      </c>
      <c r="M11" s="72">
        <f t="shared" si="10"/>
        <v>43798</v>
      </c>
    </row>
    <row r="12" spans="1:13" s="62" customFormat="1" ht="19.95" customHeight="1" x14ac:dyDescent="0.3">
      <c r="A12" s="88" t="s">
        <v>17</v>
      </c>
      <c r="B12" s="87" t="s">
        <v>67</v>
      </c>
      <c r="C12" s="68">
        <f t="shared" si="0"/>
        <v>43769</v>
      </c>
      <c r="D12" s="69">
        <v>0.66666666666666663</v>
      </c>
      <c r="E12" s="70">
        <f t="shared" si="6"/>
        <v>43770</v>
      </c>
      <c r="F12" s="71">
        <f>F11+7</f>
        <v>43776</v>
      </c>
      <c r="G12" s="97"/>
      <c r="H12" s="72">
        <f t="shared" si="4"/>
        <v>43782</v>
      </c>
      <c r="I12" s="72">
        <f t="shared" si="7"/>
        <v>43792</v>
      </c>
      <c r="J12" s="72">
        <f t="shared" si="8"/>
        <v>43795</v>
      </c>
      <c r="K12" s="72">
        <f t="shared" si="9"/>
        <v>43802</v>
      </c>
      <c r="L12" s="83">
        <f t="shared" si="5"/>
        <v>43806</v>
      </c>
      <c r="M12" s="72">
        <f t="shared" si="10"/>
        <v>43805</v>
      </c>
    </row>
    <row r="13" spans="1:13" s="62" customFormat="1" ht="19.95" customHeight="1" x14ac:dyDescent="0.3">
      <c r="A13" s="90" t="s">
        <v>57</v>
      </c>
      <c r="B13" s="87" t="s">
        <v>72</v>
      </c>
      <c r="C13" s="68">
        <f t="shared" si="0"/>
        <v>43776</v>
      </c>
      <c r="D13" s="69">
        <v>0.66666666666666663</v>
      </c>
      <c r="E13" s="70">
        <f t="shared" si="6"/>
        <v>43777</v>
      </c>
      <c r="F13" s="71">
        <f t="shared" ref="F13" si="12">E13+6</f>
        <v>43783</v>
      </c>
      <c r="G13" s="97"/>
      <c r="H13" s="72">
        <f t="shared" si="4"/>
        <v>43789</v>
      </c>
      <c r="I13" s="72">
        <f t="shared" si="7"/>
        <v>43799</v>
      </c>
      <c r="J13" s="72">
        <f t="shared" si="8"/>
        <v>43802</v>
      </c>
      <c r="K13" s="72">
        <f t="shared" si="9"/>
        <v>43809</v>
      </c>
      <c r="L13" s="83">
        <f t="shared" si="5"/>
        <v>43813</v>
      </c>
      <c r="M13" s="72">
        <f t="shared" si="10"/>
        <v>43812</v>
      </c>
    </row>
    <row r="14" spans="1:13" s="62" customFormat="1" ht="19.95" customHeight="1" x14ac:dyDescent="0.3">
      <c r="A14" s="90" t="s">
        <v>17</v>
      </c>
      <c r="B14" s="87" t="s">
        <v>68</v>
      </c>
      <c r="C14" s="68">
        <f t="shared" si="0"/>
        <v>43783</v>
      </c>
      <c r="D14" s="69">
        <v>0.66666666666666663</v>
      </c>
      <c r="E14" s="70">
        <f t="shared" si="6"/>
        <v>43784</v>
      </c>
      <c r="F14" s="71">
        <f t="shared" ref="F14" si="13">E14+6</f>
        <v>43790</v>
      </c>
      <c r="G14" s="97"/>
      <c r="H14" s="72">
        <f t="shared" si="4"/>
        <v>43796</v>
      </c>
      <c r="I14" s="72">
        <f t="shared" si="7"/>
        <v>43806</v>
      </c>
      <c r="J14" s="72">
        <f t="shared" si="8"/>
        <v>43809</v>
      </c>
      <c r="K14" s="72">
        <f t="shared" si="9"/>
        <v>43816</v>
      </c>
      <c r="L14" s="83">
        <f t="shared" si="5"/>
        <v>43820</v>
      </c>
      <c r="M14" s="72">
        <f t="shared" si="10"/>
        <v>43819</v>
      </c>
    </row>
    <row r="15" spans="1:13" s="62" customFormat="1" ht="19.95" customHeight="1" x14ac:dyDescent="0.3">
      <c r="A15" s="88" t="s">
        <v>57</v>
      </c>
      <c r="B15" s="89" t="s">
        <v>73</v>
      </c>
      <c r="C15" s="68">
        <f t="shared" si="0"/>
        <v>43790</v>
      </c>
      <c r="D15" s="69">
        <v>0.66666666666666663</v>
      </c>
      <c r="E15" s="70">
        <f t="shared" si="6"/>
        <v>43791</v>
      </c>
      <c r="F15" s="71">
        <f>F14+7</f>
        <v>43797</v>
      </c>
      <c r="G15" s="97"/>
      <c r="H15" s="72">
        <f t="shared" si="4"/>
        <v>43803</v>
      </c>
      <c r="I15" s="72">
        <f t="shared" si="7"/>
        <v>43813</v>
      </c>
      <c r="J15" s="72">
        <f t="shared" si="8"/>
        <v>43816</v>
      </c>
      <c r="K15" s="72">
        <f t="shared" si="9"/>
        <v>43823</v>
      </c>
      <c r="L15" s="83">
        <f t="shared" si="5"/>
        <v>43827</v>
      </c>
      <c r="M15" s="72">
        <f t="shared" si="10"/>
        <v>43826</v>
      </c>
    </row>
    <row r="16" spans="1:13" s="62" customFormat="1" ht="19.95" customHeight="1" x14ac:dyDescent="0.3">
      <c r="A16" s="90" t="s">
        <v>17</v>
      </c>
      <c r="B16" s="87" t="s">
        <v>69</v>
      </c>
      <c r="C16" s="68">
        <f t="shared" si="0"/>
        <v>43797</v>
      </c>
      <c r="D16" s="69">
        <v>0.66666666666666663</v>
      </c>
      <c r="E16" s="70">
        <f t="shared" si="6"/>
        <v>43798</v>
      </c>
      <c r="F16" s="71">
        <f t="shared" ref="F16" si="14">E16+6</f>
        <v>43804</v>
      </c>
      <c r="G16" s="97"/>
      <c r="H16" s="72">
        <f t="shared" si="4"/>
        <v>43810</v>
      </c>
      <c r="I16" s="72">
        <f t="shared" si="7"/>
        <v>43820</v>
      </c>
      <c r="J16" s="72">
        <f t="shared" si="8"/>
        <v>43823</v>
      </c>
      <c r="K16" s="72">
        <f t="shared" si="9"/>
        <v>43830</v>
      </c>
      <c r="L16" s="83">
        <f t="shared" si="5"/>
        <v>43834</v>
      </c>
      <c r="M16" s="72">
        <f t="shared" si="10"/>
        <v>43833</v>
      </c>
    </row>
    <row r="17" spans="1:13" s="62" customFormat="1" ht="19.95" customHeight="1" x14ac:dyDescent="0.3">
      <c r="A17" s="90" t="s">
        <v>57</v>
      </c>
      <c r="B17" s="89" t="s">
        <v>74</v>
      </c>
      <c r="C17" s="68">
        <f t="shared" si="0"/>
        <v>43804</v>
      </c>
      <c r="D17" s="69">
        <v>0.66666666666666663</v>
      </c>
      <c r="E17" s="70">
        <f t="shared" si="6"/>
        <v>43805</v>
      </c>
      <c r="F17" s="71">
        <f t="shared" ref="F17" si="15">E17+6</f>
        <v>43811</v>
      </c>
      <c r="G17" s="97"/>
      <c r="H17" s="72">
        <f t="shared" si="4"/>
        <v>43817</v>
      </c>
      <c r="I17" s="72">
        <f t="shared" si="7"/>
        <v>43827</v>
      </c>
      <c r="J17" s="72">
        <f t="shared" si="8"/>
        <v>43830</v>
      </c>
      <c r="K17" s="72">
        <f t="shared" si="9"/>
        <v>43837</v>
      </c>
      <c r="L17" s="83">
        <f t="shared" si="5"/>
        <v>43841</v>
      </c>
      <c r="M17" s="72">
        <f t="shared" si="10"/>
        <v>43840</v>
      </c>
    </row>
    <row r="18" spans="1:13" s="62" customFormat="1" ht="19.95" customHeight="1" x14ac:dyDescent="0.3">
      <c r="A18" s="90" t="s">
        <v>17</v>
      </c>
      <c r="B18" s="87" t="s">
        <v>70</v>
      </c>
      <c r="C18" s="68">
        <f t="shared" si="0"/>
        <v>43811</v>
      </c>
      <c r="D18" s="69">
        <v>0.66666666666666663</v>
      </c>
      <c r="E18" s="70">
        <f t="shared" si="6"/>
        <v>43812</v>
      </c>
      <c r="F18" s="71">
        <f>F17+7</f>
        <v>43818</v>
      </c>
      <c r="G18" s="97"/>
      <c r="H18" s="72">
        <f t="shared" si="4"/>
        <v>43824</v>
      </c>
      <c r="I18" s="72">
        <f t="shared" si="7"/>
        <v>43834</v>
      </c>
      <c r="J18" s="72">
        <f t="shared" si="8"/>
        <v>43837</v>
      </c>
      <c r="K18" s="72">
        <f t="shared" si="9"/>
        <v>43844</v>
      </c>
      <c r="L18" s="83">
        <f t="shared" si="5"/>
        <v>43848</v>
      </c>
      <c r="M18" s="72">
        <f t="shared" si="10"/>
        <v>43847</v>
      </c>
    </row>
    <row r="19" spans="1:13" s="62" customFormat="1" ht="19.95" customHeight="1" x14ac:dyDescent="0.3">
      <c r="A19" s="90" t="s">
        <v>57</v>
      </c>
      <c r="B19" s="89" t="s">
        <v>75</v>
      </c>
      <c r="C19" s="68">
        <f t="shared" si="0"/>
        <v>43818</v>
      </c>
      <c r="D19" s="69">
        <v>0.66666666666666663</v>
      </c>
      <c r="E19" s="70">
        <f t="shared" si="6"/>
        <v>43819</v>
      </c>
      <c r="F19" s="71">
        <f>F18+7</f>
        <v>43825</v>
      </c>
      <c r="G19" s="97"/>
      <c r="H19" s="72">
        <f t="shared" si="4"/>
        <v>43831</v>
      </c>
      <c r="I19" s="72">
        <f t="shared" si="7"/>
        <v>43841</v>
      </c>
      <c r="J19" s="72">
        <f t="shared" si="8"/>
        <v>43844</v>
      </c>
      <c r="K19" s="72">
        <f t="shared" si="9"/>
        <v>43851</v>
      </c>
      <c r="L19" s="83">
        <f t="shared" si="5"/>
        <v>43855</v>
      </c>
      <c r="M19" s="72">
        <f t="shared" si="10"/>
        <v>43854</v>
      </c>
    </row>
    <row r="20" spans="1:13" s="62" customFormat="1" ht="19.95" customHeight="1" x14ac:dyDescent="0.3">
      <c r="A20" s="90" t="s">
        <v>17</v>
      </c>
      <c r="B20" s="87" t="s">
        <v>71</v>
      </c>
      <c r="C20" s="68">
        <f t="shared" si="0"/>
        <v>43825</v>
      </c>
      <c r="D20" s="69">
        <v>0.66666666666666663</v>
      </c>
      <c r="E20" s="70">
        <f t="shared" ref="E20:F21" si="16">E19+7</f>
        <v>43826</v>
      </c>
      <c r="F20" s="71">
        <f t="shared" si="16"/>
        <v>43832</v>
      </c>
      <c r="G20" s="97"/>
      <c r="H20" s="72">
        <f t="shared" si="4"/>
        <v>43838</v>
      </c>
      <c r="I20" s="72">
        <f t="shared" si="7"/>
        <v>43848</v>
      </c>
      <c r="J20" s="72">
        <f t="shared" si="8"/>
        <v>43851</v>
      </c>
      <c r="K20" s="72">
        <f t="shared" si="9"/>
        <v>43858</v>
      </c>
      <c r="L20" s="83">
        <f t="shared" si="5"/>
        <v>43862</v>
      </c>
      <c r="M20" s="72">
        <f t="shared" si="10"/>
        <v>43861</v>
      </c>
    </row>
    <row r="21" spans="1:13" s="62" customFormat="1" ht="19.95" customHeight="1" thickBot="1" x14ac:dyDescent="0.35">
      <c r="A21" s="91" t="s">
        <v>57</v>
      </c>
      <c r="B21" s="92" t="s">
        <v>76</v>
      </c>
      <c r="C21" s="73">
        <f t="shared" si="0"/>
        <v>43832</v>
      </c>
      <c r="D21" s="74">
        <v>0.70833333333333304</v>
      </c>
      <c r="E21" s="75">
        <f t="shared" si="16"/>
        <v>43833</v>
      </c>
      <c r="F21" s="76">
        <f t="shared" si="16"/>
        <v>43839</v>
      </c>
      <c r="G21" s="98"/>
      <c r="H21" s="77">
        <f t="shared" si="4"/>
        <v>43845</v>
      </c>
      <c r="I21" s="77">
        <f t="shared" si="7"/>
        <v>43855</v>
      </c>
      <c r="J21" s="77">
        <f t="shared" si="8"/>
        <v>43858</v>
      </c>
      <c r="K21" s="77">
        <f t="shared" si="9"/>
        <v>43865</v>
      </c>
      <c r="L21" s="84">
        <f t="shared" si="5"/>
        <v>43869</v>
      </c>
      <c r="M21" s="77">
        <f t="shared" si="10"/>
        <v>43868</v>
      </c>
    </row>
    <row r="22" spans="1:13" ht="16.2" x14ac:dyDescent="0.35">
      <c r="A22" s="28" t="s">
        <v>3</v>
      </c>
      <c r="B22" s="58"/>
      <c r="C22" s="3"/>
      <c r="D22" s="3"/>
      <c r="E22" s="3"/>
      <c r="F22" s="3"/>
      <c r="G22" s="9"/>
      <c r="H22" s="9"/>
    </row>
    <row r="23" spans="1:13" ht="15.6" x14ac:dyDescent="0.3">
      <c r="A23" s="30" t="s">
        <v>40</v>
      </c>
      <c r="B23" s="31"/>
      <c r="C23" s="32"/>
      <c r="D23" s="33" t="s">
        <v>41</v>
      </c>
      <c r="E23" s="33"/>
      <c r="F23" s="43"/>
      <c r="H23" s="9"/>
    </row>
    <row r="24" spans="1:13" ht="15.6" x14ac:dyDescent="0.3">
      <c r="A24" s="35" t="s">
        <v>42</v>
      </c>
      <c r="B24" s="31"/>
      <c r="C24" s="31"/>
      <c r="D24" s="36" t="s">
        <v>43</v>
      </c>
      <c r="E24" s="36"/>
      <c r="F24" s="44"/>
      <c r="H24" s="9"/>
    </row>
    <row r="25" spans="1:13" ht="15.6" x14ac:dyDescent="0.3">
      <c r="A25" s="30" t="s">
        <v>49</v>
      </c>
      <c r="B25" s="31"/>
      <c r="C25" s="31"/>
      <c r="D25" s="85"/>
      <c r="E25" s="85"/>
      <c r="F25" s="85"/>
      <c r="H25" s="9"/>
    </row>
    <row r="26" spans="1:13" ht="15.6" x14ac:dyDescent="0.3">
      <c r="A26" s="35" t="s">
        <v>44</v>
      </c>
      <c r="B26" s="31"/>
      <c r="C26" s="31"/>
      <c r="D26" s="85"/>
      <c r="E26" s="85"/>
      <c r="F26" s="85"/>
      <c r="H26" s="9"/>
    </row>
    <row r="27" spans="1:13" ht="15.6" x14ac:dyDescent="0.3">
      <c r="A27" s="37"/>
      <c r="B27" s="59"/>
      <c r="C27" s="37"/>
      <c r="D27" s="37"/>
      <c r="E27" s="38"/>
      <c r="F27" s="38"/>
      <c r="G27" s="39"/>
      <c r="H27" s="9"/>
    </row>
    <row r="28" spans="1:13" ht="15.6" x14ac:dyDescent="0.3">
      <c r="A28" s="10"/>
      <c r="B28" s="60"/>
      <c r="C28" s="10"/>
      <c r="D28" s="10"/>
      <c r="E28" s="11"/>
      <c r="F28" s="11"/>
      <c r="G28" s="10"/>
      <c r="H28" s="9"/>
    </row>
    <row r="29" spans="1:13" ht="15.6" x14ac:dyDescent="0.3">
      <c r="A29" s="10"/>
      <c r="B29" s="60"/>
      <c r="C29" s="10"/>
      <c r="D29" s="10"/>
      <c r="E29" s="10"/>
      <c r="F29" s="10"/>
      <c r="G29" s="10"/>
      <c r="H29" s="9"/>
    </row>
  </sheetData>
  <mergeCells count="6">
    <mergeCell ref="I6:M6"/>
    <mergeCell ref="G8:G21"/>
    <mergeCell ref="C6:D7"/>
    <mergeCell ref="A6:A7"/>
    <mergeCell ref="B6:B7"/>
    <mergeCell ref="G6:G7"/>
  </mergeCells>
  <hyperlinks>
    <hyperlink ref="K3" location="MAIN!A1" display="BACK TO MAIN" xr:uid="{00000000-0004-0000-0100-000000000000}"/>
  </hyperlinks>
  <pageMargins left="0.7" right="0.7" top="0.75" bottom="0.75" header="0.3" footer="0.3"/>
  <pageSetup paperSize="9" scale="40" orientation="portrait" verticalDpi="0" r:id="rId1"/>
  <ignoredErrors>
    <ignoredError sqref="F9 F10 F11 F12 F13 F14 F15 F16 F17 F1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29"/>
  <sheetViews>
    <sheetView view="pageBreakPreview" zoomScale="80" zoomScaleNormal="100" zoomScaleSheetLayoutView="80" workbookViewId="0">
      <selection activeCell="H9" sqref="H9"/>
    </sheetView>
  </sheetViews>
  <sheetFormatPr defaultColWidth="8.77734375" defaultRowHeight="14.4" x14ac:dyDescent="0.3"/>
  <cols>
    <col min="1" max="1" width="19.77734375" style="12" customWidth="1"/>
    <col min="2" max="2" width="7" style="12" customWidth="1"/>
    <col min="3" max="3" width="9.77734375" style="12" customWidth="1"/>
    <col min="4" max="4" width="10.21875" style="12" customWidth="1"/>
    <col min="5" max="6" width="20.77734375" style="12" customWidth="1"/>
    <col min="7" max="7" width="21.44140625" style="46" customWidth="1"/>
    <col min="8" max="8" width="14" style="12" customWidth="1"/>
    <col min="9" max="13" width="20.77734375" style="12" customWidth="1"/>
    <col min="14" max="16384" width="8.77734375" style="12"/>
  </cols>
  <sheetData>
    <row r="3" spans="1:13" ht="28.2" x14ac:dyDescent="0.5">
      <c r="G3" s="48" t="s">
        <v>56</v>
      </c>
      <c r="L3" s="13" t="s">
        <v>18</v>
      </c>
    </row>
    <row r="5" spans="1:13" ht="15" thickBot="1" x14ac:dyDescent="0.35"/>
    <row r="6" spans="1:13" ht="22.05" customHeight="1" x14ac:dyDescent="0.3">
      <c r="A6" s="103" t="s">
        <v>48</v>
      </c>
      <c r="B6" s="105" t="s">
        <v>0</v>
      </c>
      <c r="C6" s="99" t="s">
        <v>39</v>
      </c>
      <c r="D6" s="100"/>
      <c r="E6" s="54" t="s">
        <v>1</v>
      </c>
      <c r="F6" s="54" t="s">
        <v>14</v>
      </c>
      <c r="G6" s="107" t="s">
        <v>58</v>
      </c>
      <c r="H6" s="51" t="s">
        <v>1</v>
      </c>
      <c r="I6" s="93" t="s">
        <v>14</v>
      </c>
      <c r="J6" s="94"/>
      <c r="K6" s="94"/>
      <c r="L6" s="94"/>
      <c r="M6" s="95"/>
    </row>
    <row r="7" spans="1:13" ht="18.45" customHeight="1" thickBot="1" x14ac:dyDescent="0.35">
      <c r="A7" s="104"/>
      <c r="B7" s="106"/>
      <c r="C7" s="101"/>
      <c r="D7" s="102"/>
      <c r="E7" s="55" t="s">
        <v>15</v>
      </c>
      <c r="F7" s="55" t="s">
        <v>16</v>
      </c>
      <c r="G7" s="108"/>
      <c r="H7" s="52" t="s">
        <v>16</v>
      </c>
      <c r="I7" s="52" t="s">
        <v>51</v>
      </c>
      <c r="J7" s="52" t="s">
        <v>52</v>
      </c>
      <c r="K7" s="52" t="s">
        <v>53</v>
      </c>
      <c r="L7" s="52" t="s">
        <v>50</v>
      </c>
      <c r="M7" s="53" t="s">
        <v>45</v>
      </c>
    </row>
    <row r="8" spans="1:13" ht="19.95" customHeight="1" x14ac:dyDescent="0.3">
      <c r="A8" s="86" t="s">
        <v>17</v>
      </c>
      <c r="B8" s="87" t="s">
        <v>63</v>
      </c>
      <c r="C8" s="63">
        <f t="shared" ref="C8:C21" si="0">E8-1</f>
        <v>43741</v>
      </c>
      <c r="D8" s="64">
        <v>0.66666666666666663</v>
      </c>
      <c r="E8" s="65">
        <v>43742</v>
      </c>
      <c r="F8" s="66">
        <f>E8+6</f>
        <v>43748</v>
      </c>
      <c r="G8" s="110" t="s">
        <v>60</v>
      </c>
      <c r="H8" s="67">
        <v>43755</v>
      </c>
      <c r="I8" s="67">
        <f t="shared" ref="I8:I21" si="1">H8+7</f>
        <v>43762</v>
      </c>
      <c r="J8" s="67">
        <f t="shared" ref="J8:J21" si="2">H8+12</f>
        <v>43767</v>
      </c>
      <c r="K8" s="67">
        <f t="shared" ref="K8:K21" si="3">H8+15</f>
        <v>43770</v>
      </c>
      <c r="L8" s="67">
        <f t="shared" ref="L8:L21" si="4">H8+18</f>
        <v>43773</v>
      </c>
      <c r="M8" s="67">
        <f t="shared" ref="M8:M21" si="5">H8+21</f>
        <v>43776</v>
      </c>
    </row>
    <row r="9" spans="1:13" ht="19.95" customHeight="1" x14ac:dyDescent="0.3">
      <c r="A9" s="88" t="s">
        <v>57</v>
      </c>
      <c r="B9" s="89" t="s">
        <v>64</v>
      </c>
      <c r="C9" s="68">
        <f t="shared" si="0"/>
        <v>43748</v>
      </c>
      <c r="D9" s="69">
        <v>0.66666666666666663</v>
      </c>
      <c r="E9" s="70">
        <f>E8+7</f>
        <v>43749</v>
      </c>
      <c r="F9" s="71">
        <f>F8+7</f>
        <v>43755</v>
      </c>
      <c r="G9" s="111"/>
      <c r="H9" s="72">
        <f t="shared" ref="H9:H21" si="6">H8+7</f>
        <v>43762</v>
      </c>
      <c r="I9" s="72">
        <f t="shared" si="1"/>
        <v>43769</v>
      </c>
      <c r="J9" s="72">
        <f t="shared" si="2"/>
        <v>43774</v>
      </c>
      <c r="K9" s="72">
        <f t="shared" si="3"/>
        <v>43777</v>
      </c>
      <c r="L9" s="72">
        <f t="shared" si="4"/>
        <v>43780</v>
      </c>
      <c r="M9" s="72">
        <f t="shared" si="5"/>
        <v>43783</v>
      </c>
    </row>
    <row r="10" spans="1:13" ht="19.95" customHeight="1" x14ac:dyDescent="0.3">
      <c r="A10" s="88" t="s">
        <v>17</v>
      </c>
      <c r="B10" s="87" t="s">
        <v>65</v>
      </c>
      <c r="C10" s="68">
        <f t="shared" si="0"/>
        <v>43755</v>
      </c>
      <c r="D10" s="69">
        <v>0.66666666666666663</v>
      </c>
      <c r="E10" s="70">
        <f t="shared" ref="E10:E19" si="7">E9+7</f>
        <v>43756</v>
      </c>
      <c r="F10" s="71">
        <f>E10+6</f>
        <v>43762</v>
      </c>
      <c r="G10" s="111"/>
      <c r="H10" s="72">
        <f t="shared" si="6"/>
        <v>43769</v>
      </c>
      <c r="I10" s="72">
        <f t="shared" si="1"/>
        <v>43776</v>
      </c>
      <c r="J10" s="72">
        <f t="shared" si="2"/>
        <v>43781</v>
      </c>
      <c r="K10" s="72">
        <f t="shared" si="3"/>
        <v>43784</v>
      </c>
      <c r="L10" s="72">
        <f t="shared" si="4"/>
        <v>43787</v>
      </c>
      <c r="M10" s="72">
        <f t="shared" si="5"/>
        <v>43790</v>
      </c>
    </row>
    <row r="11" spans="1:13" ht="19.95" customHeight="1" x14ac:dyDescent="0.3">
      <c r="A11" s="88" t="s">
        <v>57</v>
      </c>
      <c r="B11" s="89" t="s">
        <v>66</v>
      </c>
      <c r="C11" s="68">
        <f t="shared" si="0"/>
        <v>43762</v>
      </c>
      <c r="D11" s="69">
        <v>0.66666666666666663</v>
      </c>
      <c r="E11" s="70">
        <f t="shared" si="7"/>
        <v>43763</v>
      </c>
      <c r="F11" s="71">
        <f t="shared" ref="F11" si="8">E11+6</f>
        <v>43769</v>
      </c>
      <c r="G11" s="111"/>
      <c r="H11" s="72">
        <f t="shared" si="6"/>
        <v>43776</v>
      </c>
      <c r="I11" s="72">
        <f t="shared" si="1"/>
        <v>43783</v>
      </c>
      <c r="J11" s="72">
        <f t="shared" si="2"/>
        <v>43788</v>
      </c>
      <c r="K11" s="72">
        <f t="shared" si="3"/>
        <v>43791</v>
      </c>
      <c r="L11" s="72">
        <f t="shared" si="4"/>
        <v>43794</v>
      </c>
      <c r="M11" s="72">
        <f t="shared" si="5"/>
        <v>43797</v>
      </c>
    </row>
    <row r="12" spans="1:13" ht="19.95" customHeight="1" x14ac:dyDescent="0.3">
      <c r="A12" s="88" t="s">
        <v>17</v>
      </c>
      <c r="B12" s="87" t="s">
        <v>67</v>
      </c>
      <c r="C12" s="68">
        <f t="shared" si="0"/>
        <v>43769</v>
      </c>
      <c r="D12" s="69">
        <v>0.66666666666666663</v>
      </c>
      <c r="E12" s="70">
        <f t="shared" si="7"/>
        <v>43770</v>
      </c>
      <c r="F12" s="71">
        <f>F11+7</f>
        <v>43776</v>
      </c>
      <c r="G12" s="111"/>
      <c r="H12" s="72">
        <f t="shared" si="6"/>
        <v>43783</v>
      </c>
      <c r="I12" s="72">
        <f t="shared" si="1"/>
        <v>43790</v>
      </c>
      <c r="J12" s="72">
        <f t="shared" si="2"/>
        <v>43795</v>
      </c>
      <c r="K12" s="72">
        <f t="shared" si="3"/>
        <v>43798</v>
      </c>
      <c r="L12" s="72">
        <f t="shared" si="4"/>
        <v>43801</v>
      </c>
      <c r="M12" s="72">
        <f t="shared" si="5"/>
        <v>43804</v>
      </c>
    </row>
    <row r="13" spans="1:13" ht="19.95" customHeight="1" x14ac:dyDescent="0.3">
      <c r="A13" s="90" t="s">
        <v>57</v>
      </c>
      <c r="B13" s="87" t="s">
        <v>72</v>
      </c>
      <c r="C13" s="68">
        <f t="shared" si="0"/>
        <v>43776</v>
      </c>
      <c r="D13" s="69">
        <v>0.66666666666666663</v>
      </c>
      <c r="E13" s="70">
        <f t="shared" si="7"/>
        <v>43777</v>
      </c>
      <c r="F13" s="71">
        <f t="shared" ref="F13" si="9">E13+6</f>
        <v>43783</v>
      </c>
      <c r="G13" s="111"/>
      <c r="H13" s="72">
        <f t="shared" si="6"/>
        <v>43790</v>
      </c>
      <c r="I13" s="72">
        <f t="shared" si="1"/>
        <v>43797</v>
      </c>
      <c r="J13" s="72">
        <f t="shared" si="2"/>
        <v>43802</v>
      </c>
      <c r="K13" s="72">
        <f t="shared" si="3"/>
        <v>43805</v>
      </c>
      <c r="L13" s="72">
        <f t="shared" si="4"/>
        <v>43808</v>
      </c>
      <c r="M13" s="72">
        <f t="shared" si="5"/>
        <v>43811</v>
      </c>
    </row>
    <row r="14" spans="1:13" ht="19.95" customHeight="1" x14ac:dyDescent="0.3">
      <c r="A14" s="90" t="s">
        <v>17</v>
      </c>
      <c r="B14" s="87" t="s">
        <v>68</v>
      </c>
      <c r="C14" s="68">
        <f t="shared" si="0"/>
        <v>43783</v>
      </c>
      <c r="D14" s="69">
        <v>0.66666666666666663</v>
      </c>
      <c r="E14" s="70">
        <f t="shared" si="7"/>
        <v>43784</v>
      </c>
      <c r="F14" s="71">
        <f t="shared" ref="F14" si="10">E14+6</f>
        <v>43790</v>
      </c>
      <c r="G14" s="111"/>
      <c r="H14" s="72">
        <f t="shared" si="6"/>
        <v>43797</v>
      </c>
      <c r="I14" s="72">
        <f t="shared" si="1"/>
        <v>43804</v>
      </c>
      <c r="J14" s="72">
        <f t="shared" si="2"/>
        <v>43809</v>
      </c>
      <c r="K14" s="72">
        <f t="shared" si="3"/>
        <v>43812</v>
      </c>
      <c r="L14" s="72">
        <f t="shared" si="4"/>
        <v>43815</v>
      </c>
      <c r="M14" s="72">
        <f t="shared" si="5"/>
        <v>43818</v>
      </c>
    </row>
    <row r="15" spans="1:13" ht="19.95" customHeight="1" x14ac:dyDescent="0.3">
      <c r="A15" s="88" t="s">
        <v>57</v>
      </c>
      <c r="B15" s="89" t="s">
        <v>73</v>
      </c>
      <c r="C15" s="68">
        <f t="shared" si="0"/>
        <v>43790</v>
      </c>
      <c r="D15" s="69">
        <v>0.66666666666666663</v>
      </c>
      <c r="E15" s="70">
        <f t="shared" si="7"/>
        <v>43791</v>
      </c>
      <c r="F15" s="71">
        <f>F14+7</f>
        <v>43797</v>
      </c>
      <c r="G15" s="111"/>
      <c r="H15" s="72">
        <f t="shared" si="6"/>
        <v>43804</v>
      </c>
      <c r="I15" s="72">
        <f t="shared" si="1"/>
        <v>43811</v>
      </c>
      <c r="J15" s="72">
        <f t="shared" si="2"/>
        <v>43816</v>
      </c>
      <c r="K15" s="72">
        <f t="shared" si="3"/>
        <v>43819</v>
      </c>
      <c r="L15" s="72">
        <f t="shared" si="4"/>
        <v>43822</v>
      </c>
      <c r="M15" s="72">
        <f t="shared" si="5"/>
        <v>43825</v>
      </c>
    </row>
    <row r="16" spans="1:13" ht="19.95" customHeight="1" x14ac:dyDescent="0.3">
      <c r="A16" s="90" t="s">
        <v>17</v>
      </c>
      <c r="B16" s="87" t="s">
        <v>69</v>
      </c>
      <c r="C16" s="68">
        <f t="shared" si="0"/>
        <v>43797</v>
      </c>
      <c r="D16" s="69">
        <v>0.66666666666666663</v>
      </c>
      <c r="E16" s="70">
        <f t="shared" si="7"/>
        <v>43798</v>
      </c>
      <c r="F16" s="71">
        <f t="shared" ref="F16" si="11">E16+6</f>
        <v>43804</v>
      </c>
      <c r="G16" s="111"/>
      <c r="H16" s="72">
        <f t="shared" si="6"/>
        <v>43811</v>
      </c>
      <c r="I16" s="72">
        <f t="shared" si="1"/>
        <v>43818</v>
      </c>
      <c r="J16" s="72">
        <f t="shared" si="2"/>
        <v>43823</v>
      </c>
      <c r="K16" s="72">
        <f t="shared" si="3"/>
        <v>43826</v>
      </c>
      <c r="L16" s="72">
        <f t="shared" si="4"/>
        <v>43829</v>
      </c>
      <c r="M16" s="72">
        <f t="shared" si="5"/>
        <v>43832</v>
      </c>
    </row>
    <row r="17" spans="1:13" ht="19.95" customHeight="1" x14ac:dyDescent="0.3">
      <c r="A17" s="90" t="s">
        <v>57</v>
      </c>
      <c r="B17" s="89" t="s">
        <v>74</v>
      </c>
      <c r="C17" s="68">
        <f t="shared" si="0"/>
        <v>43804</v>
      </c>
      <c r="D17" s="69">
        <v>0.66666666666666663</v>
      </c>
      <c r="E17" s="70">
        <f t="shared" si="7"/>
        <v>43805</v>
      </c>
      <c r="F17" s="71">
        <f t="shared" ref="F17" si="12">E17+6</f>
        <v>43811</v>
      </c>
      <c r="G17" s="111"/>
      <c r="H17" s="72">
        <f t="shared" si="6"/>
        <v>43818</v>
      </c>
      <c r="I17" s="72">
        <f t="shared" si="1"/>
        <v>43825</v>
      </c>
      <c r="J17" s="72">
        <f t="shared" si="2"/>
        <v>43830</v>
      </c>
      <c r="K17" s="72">
        <f t="shared" si="3"/>
        <v>43833</v>
      </c>
      <c r="L17" s="72">
        <f t="shared" si="4"/>
        <v>43836</v>
      </c>
      <c r="M17" s="72">
        <f t="shared" si="5"/>
        <v>43839</v>
      </c>
    </row>
    <row r="18" spans="1:13" ht="19.95" customHeight="1" x14ac:dyDescent="0.3">
      <c r="A18" s="90" t="s">
        <v>17</v>
      </c>
      <c r="B18" s="87" t="s">
        <v>70</v>
      </c>
      <c r="C18" s="68">
        <f t="shared" si="0"/>
        <v>43811</v>
      </c>
      <c r="D18" s="69">
        <v>0.66666666666666663</v>
      </c>
      <c r="E18" s="70">
        <f t="shared" si="7"/>
        <v>43812</v>
      </c>
      <c r="F18" s="71">
        <f>F17+7</f>
        <v>43818</v>
      </c>
      <c r="G18" s="111"/>
      <c r="H18" s="72">
        <f t="shared" si="6"/>
        <v>43825</v>
      </c>
      <c r="I18" s="72">
        <f t="shared" si="1"/>
        <v>43832</v>
      </c>
      <c r="J18" s="72">
        <f t="shared" si="2"/>
        <v>43837</v>
      </c>
      <c r="K18" s="72">
        <f t="shared" si="3"/>
        <v>43840</v>
      </c>
      <c r="L18" s="72">
        <f t="shared" si="4"/>
        <v>43843</v>
      </c>
      <c r="M18" s="72">
        <f t="shared" si="5"/>
        <v>43846</v>
      </c>
    </row>
    <row r="19" spans="1:13" ht="19.95" customHeight="1" x14ac:dyDescent="0.3">
      <c r="A19" s="90" t="s">
        <v>57</v>
      </c>
      <c r="B19" s="89" t="s">
        <v>75</v>
      </c>
      <c r="C19" s="68">
        <f t="shared" si="0"/>
        <v>43818</v>
      </c>
      <c r="D19" s="69">
        <v>0.66666666666666663</v>
      </c>
      <c r="E19" s="70">
        <f t="shared" si="7"/>
        <v>43819</v>
      </c>
      <c r="F19" s="71">
        <f>F18+7</f>
        <v>43825</v>
      </c>
      <c r="G19" s="111"/>
      <c r="H19" s="72">
        <f t="shared" si="6"/>
        <v>43832</v>
      </c>
      <c r="I19" s="72">
        <f t="shared" si="1"/>
        <v>43839</v>
      </c>
      <c r="J19" s="72">
        <f t="shared" si="2"/>
        <v>43844</v>
      </c>
      <c r="K19" s="72">
        <f t="shared" si="3"/>
        <v>43847</v>
      </c>
      <c r="L19" s="72">
        <f t="shared" si="4"/>
        <v>43850</v>
      </c>
      <c r="M19" s="72">
        <f t="shared" si="5"/>
        <v>43853</v>
      </c>
    </row>
    <row r="20" spans="1:13" ht="19.95" customHeight="1" x14ac:dyDescent="0.3">
      <c r="A20" s="90" t="s">
        <v>17</v>
      </c>
      <c r="B20" s="87" t="s">
        <v>71</v>
      </c>
      <c r="C20" s="68">
        <f t="shared" si="0"/>
        <v>43825</v>
      </c>
      <c r="D20" s="69">
        <v>0.66666666666666663</v>
      </c>
      <c r="E20" s="70">
        <f t="shared" ref="E20:F21" si="13">E19+7</f>
        <v>43826</v>
      </c>
      <c r="F20" s="78">
        <f t="shared" si="13"/>
        <v>43832</v>
      </c>
      <c r="G20" s="111"/>
      <c r="H20" s="72">
        <f t="shared" si="6"/>
        <v>43839</v>
      </c>
      <c r="I20" s="72">
        <f t="shared" si="1"/>
        <v>43846</v>
      </c>
      <c r="J20" s="72">
        <f t="shared" si="2"/>
        <v>43851</v>
      </c>
      <c r="K20" s="72">
        <f t="shared" si="3"/>
        <v>43854</v>
      </c>
      <c r="L20" s="72">
        <f t="shared" si="4"/>
        <v>43857</v>
      </c>
      <c r="M20" s="72">
        <f t="shared" si="5"/>
        <v>43860</v>
      </c>
    </row>
    <row r="21" spans="1:13" ht="19.95" customHeight="1" thickBot="1" x14ac:dyDescent="0.35">
      <c r="A21" s="91" t="s">
        <v>57</v>
      </c>
      <c r="B21" s="92" t="s">
        <v>76</v>
      </c>
      <c r="C21" s="79">
        <f t="shared" si="0"/>
        <v>43832</v>
      </c>
      <c r="D21" s="74">
        <v>0.70833333333333304</v>
      </c>
      <c r="E21" s="75">
        <f t="shared" si="13"/>
        <v>43833</v>
      </c>
      <c r="F21" s="80">
        <f t="shared" si="13"/>
        <v>43839</v>
      </c>
      <c r="G21" s="112"/>
      <c r="H21" s="77">
        <f t="shared" si="6"/>
        <v>43846</v>
      </c>
      <c r="I21" s="77">
        <f t="shared" si="1"/>
        <v>43853</v>
      </c>
      <c r="J21" s="77">
        <f t="shared" si="2"/>
        <v>43858</v>
      </c>
      <c r="K21" s="77">
        <f t="shared" si="3"/>
        <v>43861</v>
      </c>
      <c r="L21" s="77">
        <f t="shared" si="4"/>
        <v>43864</v>
      </c>
      <c r="M21" s="77">
        <f t="shared" si="5"/>
        <v>43867</v>
      </c>
    </row>
    <row r="22" spans="1:13" ht="16.2" x14ac:dyDescent="0.35">
      <c r="A22" s="28" t="s">
        <v>3</v>
      </c>
      <c r="B22" s="3"/>
      <c r="C22" s="3"/>
      <c r="D22" s="3"/>
      <c r="E22" s="3"/>
      <c r="F22" s="3"/>
      <c r="G22" s="41"/>
      <c r="H22" s="9"/>
    </row>
    <row r="23" spans="1:13" ht="15.6" x14ac:dyDescent="0.3">
      <c r="A23" s="29"/>
      <c r="B23" s="30" t="s">
        <v>40</v>
      </c>
      <c r="C23" s="31"/>
      <c r="D23" s="32"/>
      <c r="E23" s="33" t="s">
        <v>41</v>
      </c>
      <c r="F23" s="33"/>
      <c r="G23" s="43"/>
      <c r="H23" s="9"/>
    </row>
    <row r="24" spans="1:13" ht="15.6" x14ac:dyDescent="0.3">
      <c r="A24" s="34"/>
      <c r="B24" s="35" t="s">
        <v>42</v>
      </c>
      <c r="C24" s="31"/>
      <c r="D24" s="31"/>
      <c r="E24" s="36" t="s">
        <v>43</v>
      </c>
      <c r="F24" s="36"/>
      <c r="G24" s="44"/>
      <c r="H24" s="9"/>
    </row>
    <row r="25" spans="1:13" ht="15.6" x14ac:dyDescent="0.3">
      <c r="A25" s="34"/>
      <c r="B25" s="30" t="s">
        <v>49</v>
      </c>
      <c r="C25" s="31"/>
      <c r="D25" s="31"/>
      <c r="E25" s="109"/>
      <c r="F25" s="109"/>
      <c r="G25" s="109"/>
      <c r="H25" s="9"/>
    </row>
    <row r="26" spans="1:13" ht="15.6" x14ac:dyDescent="0.3">
      <c r="A26" s="37"/>
      <c r="B26" s="35" t="s">
        <v>44</v>
      </c>
      <c r="C26" s="31"/>
      <c r="D26" s="31"/>
      <c r="E26" s="109"/>
      <c r="F26" s="109"/>
      <c r="G26" s="109"/>
      <c r="H26" s="9"/>
    </row>
    <row r="27" spans="1:13" ht="15.6" x14ac:dyDescent="0.3">
      <c r="A27" s="37"/>
      <c r="B27" s="37"/>
      <c r="C27" s="37"/>
      <c r="D27" s="37"/>
      <c r="E27" s="38"/>
      <c r="F27" s="38"/>
      <c r="G27" s="45"/>
      <c r="H27" s="9"/>
    </row>
    <row r="28" spans="1:13" ht="15.6" x14ac:dyDescent="0.3">
      <c r="A28" s="10"/>
      <c r="B28" s="10"/>
      <c r="C28" s="10"/>
      <c r="D28" s="10"/>
      <c r="E28" s="11"/>
      <c r="F28" s="11"/>
      <c r="G28" s="42"/>
      <c r="H28" s="9"/>
    </row>
    <row r="29" spans="1:13" ht="15.6" x14ac:dyDescent="0.3">
      <c r="A29" s="10"/>
      <c r="B29" s="10"/>
      <c r="C29" s="10"/>
      <c r="D29" s="10"/>
      <c r="E29" s="10"/>
      <c r="F29" s="10"/>
      <c r="G29" s="42"/>
      <c r="H29" s="9"/>
    </row>
  </sheetData>
  <mergeCells count="8">
    <mergeCell ref="E25:G25"/>
    <mergeCell ref="E26:G26"/>
    <mergeCell ref="I6:M6"/>
    <mergeCell ref="G8:G21"/>
    <mergeCell ref="A6:A7"/>
    <mergeCell ref="B6:B7"/>
    <mergeCell ref="C6:D7"/>
    <mergeCell ref="G6:G7"/>
  </mergeCells>
  <hyperlinks>
    <hyperlink ref="L3" location="MAIN!A1" display="BACK TO MAIN" xr:uid="{00000000-0004-0000-0200-000000000000}"/>
  </hyperlinks>
  <pageMargins left="0.7" right="0.7" top="0.75" bottom="0.75" header="0.3" footer="0.3"/>
  <pageSetup paperSize="9" scale="37" orientation="portrait" verticalDpi="0" r:id="rId1"/>
  <colBreaks count="1" manualBreakCount="1">
    <brk id="13" max="40" man="1"/>
  </colBreaks>
  <ignoredErrors>
    <ignoredError sqref="F9 F10 F11 F12 F13 F14 F15 F16 F17 F1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I29"/>
  <sheetViews>
    <sheetView view="pageBreakPreview" zoomScale="80" zoomScaleNormal="100" zoomScaleSheetLayoutView="80" workbookViewId="0">
      <selection activeCell="H9" sqref="H9"/>
    </sheetView>
  </sheetViews>
  <sheetFormatPr defaultColWidth="8.77734375" defaultRowHeight="14.4" x14ac:dyDescent="0.3"/>
  <cols>
    <col min="1" max="1" width="26.21875" style="49" customWidth="1"/>
    <col min="2" max="2" width="6.5546875" style="12" customWidth="1"/>
    <col min="3" max="3" width="9.77734375" style="12" customWidth="1"/>
    <col min="4" max="4" width="10.21875" style="12" customWidth="1"/>
    <col min="5" max="6" width="20.77734375" style="12" customWidth="1"/>
    <col min="7" max="7" width="26.33203125" style="46" customWidth="1"/>
    <col min="8" max="9" width="20.77734375" style="12" customWidth="1"/>
    <col min="10" max="16384" width="8.77734375" style="12"/>
  </cols>
  <sheetData>
    <row r="3" spans="1:9" ht="24.6" x14ac:dyDescent="0.4">
      <c r="F3" s="47" t="s">
        <v>55</v>
      </c>
      <c r="G3" s="40"/>
    </row>
    <row r="5" spans="1:9" ht="15" thickBot="1" x14ac:dyDescent="0.35"/>
    <row r="6" spans="1:9" ht="22.05" customHeight="1" x14ac:dyDescent="0.3">
      <c r="A6" s="103" t="s">
        <v>48</v>
      </c>
      <c r="B6" s="105" t="s">
        <v>0</v>
      </c>
      <c r="C6" s="99" t="s">
        <v>39</v>
      </c>
      <c r="D6" s="100"/>
      <c r="E6" s="54" t="s">
        <v>1</v>
      </c>
      <c r="F6" s="54" t="s">
        <v>14</v>
      </c>
      <c r="G6" s="107" t="s">
        <v>58</v>
      </c>
      <c r="H6" s="51" t="s">
        <v>1</v>
      </c>
      <c r="I6" s="56" t="s">
        <v>14</v>
      </c>
    </row>
    <row r="7" spans="1:9" ht="18.45" customHeight="1" thickBot="1" x14ac:dyDescent="0.35">
      <c r="A7" s="104"/>
      <c r="B7" s="106"/>
      <c r="C7" s="101"/>
      <c r="D7" s="102"/>
      <c r="E7" s="55" t="s">
        <v>15</v>
      </c>
      <c r="F7" s="55" t="s">
        <v>16</v>
      </c>
      <c r="G7" s="108"/>
      <c r="H7" s="52" t="s">
        <v>16</v>
      </c>
      <c r="I7" s="53" t="s">
        <v>51</v>
      </c>
    </row>
    <row r="8" spans="1:9" ht="19.95" customHeight="1" x14ac:dyDescent="0.3">
      <c r="A8" s="86" t="s">
        <v>17</v>
      </c>
      <c r="B8" s="87" t="s">
        <v>63</v>
      </c>
      <c r="C8" s="63">
        <f t="shared" ref="C8:C21" si="0">E8-1</f>
        <v>43741</v>
      </c>
      <c r="D8" s="64">
        <v>0.66666666666666663</v>
      </c>
      <c r="E8" s="65">
        <v>43742</v>
      </c>
      <c r="F8" s="66">
        <f>E8+6</f>
        <v>43748</v>
      </c>
      <c r="G8" s="110" t="s">
        <v>61</v>
      </c>
      <c r="H8" s="67">
        <v>43756</v>
      </c>
      <c r="I8" s="67">
        <f t="shared" ref="I8:I21" si="1">H8+6</f>
        <v>43762</v>
      </c>
    </row>
    <row r="9" spans="1:9" ht="19.95" customHeight="1" x14ac:dyDescent="0.3">
      <c r="A9" s="88" t="s">
        <v>57</v>
      </c>
      <c r="B9" s="89" t="s">
        <v>64</v>
      </c>
      <c r="C9" s="68">
        <f t="shared" si="0"/>
        <v>43748</v>
      </c>
      <c r="D9" s="69">
        <v>0.66666666666666663</v>
      </c>
      <c r="E9" s="70">
        <f>E8+7</f>
        <v>43749</v>
      </c>
      <c r="F9" s="71">
        <f>F8+7</f>
        <v>43755</v>
      </c>
      <c r="G9" s="111"/>
      <c r="H9" s="72">
        <f t="shared" ref="H9:H21" si="2">H8+7</f>
        <v>43763</v>
      </c>
      <c r="I9" s="72">
        <f t="shared" si="1"/>
        <v>43769</v>
      </c>
    </row>
    <row r="10" spans="1:9" ht="19.95" customHeight="1" x14ac:dyDescent="0.3">
      <c r="A10" s="88" t="s">
        <v>17</v>
      </c>
      <c r="B10" s="87" t="s">
        <v>65</v>
      </c>
      <c r="C10" s="68">
        <f t="shared" si="0"/>
        <v>43755</v>
      </c>
      <c r="D10" s="69">
        <v>0.66666666666666663</v>
      </c>
      <c r="E10" s="70">
        <f t="shared" ref="E10:E19" si="3">E9+7</f>
        <v>43756</v>
      </c>
      <c r="F10" s="71">
        <f>E10+6</f>
        <v>43762</v>
      </c>
      <c r="G10" s="111"/>
      <c r="H10" s="72">
        <f t="shared" si="2"/>
        <v>43770</v>
      </c>
      <c r="I10" s="72">
        <f t="shared" si="1"/>
        <v>43776</v>
      </c>
    </row>
    <row r="11" spans="1:9" ht="19.95" customHeight="1" x14ac:dyDescent="0.3">
      <c r="A11" s="88" t="s">
        <v>57</v>
      </c>
      <c r="B11" s="89" t="s">
        <v>66</v>
      </c>
      <c r="C11" s="68">
        <f t="shared" si="0"/>
        <v>43762</v>
      </c>
      <c r="D11" s="69">
        <v>0.66666666666666663</v>
      </c>
      <c r="E11" s="70">
        <f t="shared" si="3"/>
        <v>43763</v>
      </c>
      <c r="F11" s="71">
        <f t="shared" ref="F11" si="4">E11+6</f>
        <v>43769</v>
      </c>
      <c r="G11" s="111"/>
      <c r="H11" s="72">
        <f t="shared" si="2"/>
        <v>43777</v>
      </c>
      <c r="I11" s="72">
        <f t="shared" si="1"/>
        <v>43783</v>
      </c>
    </row>
    <row r="12" spans="1:9" ht="19.95" customHeight="1" x14ac:dyDescent="0.3">
      <c r="A12" s="88" t="s">
        <v>17</v>
      </c>
      <c r="B12" s="87" t="s">
        <v>67</v>
      </c>
      <c r="C12" s="68">
        <f t="shared" si="0"/>
        <v>43769</v>
      </c>
      <c r="D12" s="69">
        <v>0.66666666666666663</v>
      </c>
      <c r="E12" s="70">
        <f t="shared" si="3"/>
        <v>43770</v>
      </c>
      <c r="F12" s="71">
        <f>F11+7</f>
        <v>43776</v>
      </c>
      <c r="G12" s="111"/>
      <c r="H12" s="72">
        <f t="shared" si="2"/>
        <v>43784</v>
      </c>
      <c r="I12" s="72">
        <f t="shared" si="1"/>
        <v>43790</v>
      </c>
    </row>
    <row r="13" spans="1:9" ht="19.95" customHeight="1" x14ac:dyDescent="0.3">
      <c r="A13" s="90" t="s">
        <v>57</v>
      </c>
      <c r="B13" s="87" t="s">
        <v>72</v>
      </c>
      <c r="C13" s="68">
        <f t="shared" si="0"/>
        <v>43776</v>
      </c>
      <c r="D13" s="69">
        <v>0.66666666666666663</v>
      </c>
      <c r="E13" s="70">
        <f t="shared" si="3"/>
        <v>43777</v>
      </c>
      <c r="F13" s="71">
        <f t="shared" ref="F13" si="5">E13+6</f>
        <v>43783</v>
      </c>
      <c r="G13" s="111"/>
      <c r="H13" s="72">
        <f t="shared" si="2"/>
        <v>43791</v>
      </c>
      <c r="I13" s="72">
        <f t="shared" si="1"/>
        <v>43797</v>
      </c>
    </row>
    <row r="14" spans="1:9" ht="19.95" customHeight="1" x14ac:dyDescent="0.3">
      <c r="A14" s="90" t="s">
        <v>17</v>
      </c>
      <c r="B14" s="87" t="s">
        <v>68</v>
      </c>
      <c r="C14" s="68">
        <f t="shared" si="0"/>
        <v>43783</v>
      </c>
      <c r="D14" s="69">
        <v>0.66666666666666663</v>
      </c>
      <c r="E14" s="70">
        <f t="shared" si="3"/>
        <v>43784</v>
      </c>
      <c r="F14" s="71">
        <f t="shared" ref="F14" si="6">E14+6</f>
        <v>43790</v>
      </c>
      <c r="G14" s="111"/>
      <c r="H14" s="72">
        <f t="shared" si="2"/>
        <v>43798</v>
      </c>
      <c r="I14" s="72">
        <f t="shared" si="1"/>
        <v>43804</v>
      </c>
    </row>
    <row r="15" spans="1:9" ht="19.95" customHeight="1" x14ac:dyDescent="0.3">
      <c r="A15" s="88" t="s">
        <v>57</v>
      </c>
      <c r="B15" s="89" t="s">
        <v>73</v>
      </c>
      <c r="C15" s="68">
        <f t="shared" si="0"/>
        <v>43790</v>
      </c>
      <c r="D15" s="69">
        <v>0.66666666666666663</v>
      </c>
      <c r="E15" s="70">
        <f t="shared" si="3"/>
        <v>43791</v>
      </c>
      <c r="F15" s="71">
        <f>F14+7</f>
        <v>43797</v>
      </c>
      <c r="G15" s="111"/>
      <c r="H15" s="72">
        <f t="shared" si="2"/>
        <v>43805</v>
      </c>
      <c r="I15" s="72">
        <f t="shared" si="1"/>
        <v>43811</v>
      </c>
    </row>
    <row r="16" spans="1:9" ht="19.95" customHeight="1" x14ac:dyDescent="0.3">
      <c r="A16" s="90" t="s">
        <v>17</v>
      </c>
      <c r="B16" s="87" t="s">
        <v>69</v>
      </c>
      <c r="C16" s="68">
        <f t="shared" si="0"/>
        <v>43797</v>
      </c>
      <c r="D16" s="69">
        <v>0.66666666666666663</v>
      </c>
      <c r="E16" s="70">
        <f t="shared" si="3"/>
        <v>43798</v>
      </c>
      <c r="F16" s="71">
        <f t="shared" ref="F16" si="7">E16+6</f>
        <v>43804</v>
      </c>
      <c r="G16" s="111"/>
      <c r="H16" s="72">
        <f t="shared" si="2"/>
        <v>43812</v>
      </c>
      <c r="I16" s="72">
        <f t="shared" si="1"/>
        <v>43818</v>
      </c>
    </row>
    <row r="17" spans="1:9" ht="19.95" customHeight="1" x14ac:dyDescent="0.3">
      <c r="A17" s="90" t="s">
        <v>57</v>
      </c>
      <c r="B17" s="89" t="s">
        <v>74</v>
      </c>
      <c r="C17" s="68">
        <f t="shared" si="0"/>
        <v>43804</v>
      </c>
      <c r="D17" s="69">
        <v>0.66666666666666663</v>
      </c>
      <c r="E17" s="70">
        <f t="shared" si="3"/>
        <v>43805</v>
      </c>
      <c r="F17" s="71">
        <f t="shared" ref="F17" si="8">E17+6</f>
        <v>43811</v>
      </c>
      <c r="G17" s="111"/>
      <c r="H17" s="72">
        <f t="shared" si="2"/>
        <v>43819</v>
      </c>
      <c r="I17" s="72">
        <f t="shared" si="1"/>
        <v>43825</v>
      </c>
    </row>
    <row r="18" spans="1:9" ht="19.95" customHeight="1" x14ac:dyDescent="0.3">
      <c r="A18" s="90" t="s">
        <v>17</v>
      </c>
      <c r="B18" s="87" t="s">
        <v>70</v>
      </c>
      <c r="C18" s="68">
        <f t="shared" si="0"/>
        <v>43811</v>
      </c>
      <c r="D18" s="69">
        <v>0.66666666666666663</v>
      </c>
      <c r="E18" s="70">
        <f t="shared" si="3"/>
        <v>43812</v>
      </c>
      <c r="F18" s="71">
        <f>F17+7</f>
        <v>43818</v>
      </c>
      <c r="G18" s="111"/>
      <c r="H18" s="72">
        <f t="shared" si="2"/>
        <v>43826</v>
      </c>
      <c r="I18" s="72">
        <f t="shared" si="1"/>
        <v>43832</v>
      </c>
    </row>
    <row r="19" spans="1:9" ht="19.95" customHeight="1" x14ac:dyDescent="0.3">
      <c r="A19" s="90" t="s">
        <v>57</v>
      </c>
      <c r="B19" s="89" t="s">
        <v>75</v>
      </c>
      <c r="C19" s="68">
        <f t="shared" si="0"/>
        <v>43818</v>
      </c>
      <c r="D19" s="69">
        <v>0.66666666666666663</v>
      </c>
      <c r="E19" s="70">
        <f t="shared" si="3"/>
        <v>43819</v>
      </c>
      <c r="F19" s="71">
        <f>F18+7</f>
        <v>43825</v>
      </c>
      <c r="G19" s="111"/>
      <c r="H19" s="72">
        <f t="shared" si="2"/>
        <v>43833</v>
      </c>
      <c r="I19" s="72">
        <f t="shared" si="1"/>
        <v>43839</v>
      </c>
    </row>
    <row r="20" spans="1:9" ht="19.95" customHeight="1" x14ac:dyDescent="0.3">
      <c r="A20" s="90" t="s">
        <v>17</v>
      </c>
      <c r="B20" s="87" t="s">
        <v>71</v>
      </c>
      <c r="C20" s="68">
        <f t="shared" si="0"/>
        <v>43825</v>
      </c>
      <c r="D20" s="69">
        <v>0.66666666666666663</v>
      </c>
      <c r="E20" s="70">
        <f t="shared" ref="E20:F21" si="9">E19+7</f>
        <v>43826</v>
      </c>
      <c r="F20" s="78">
        <f t="shared" si="9"/>
        <v>43832</v>
      </c>
      <c r="G20" s="111"/>
      <c r="H20" s="72">
        <f t="shared" si="2"/>
        <v>43840</v>
      </c>
      <c r="I20" s="72">
        <f t="shared" si="1"/>
        <v>43846</v>
      </c>
    </row>
    <row r="21" spans="1:9" ht="19.95" customHeight="1" thickBot="1" x14ac:dyDescent="0.35">
      <c r="A21" s="91" t="s">
        <v>57</v>
      </c>
      <c r="B21" s="92" t="s">
        <v>76</v>
      </c>
      <c r="C21" s="79">
        <f t="shared" si="0"/>
        <v>43832</v>
      </c>
      <c r="D21" s="74">
        <v>0.70833333333333304</v>
      </c>
      <c r="E21" s="75">
        <f t="shared" si="9"/>
        <v>43833</v>
      </c>
      <c r="F21" s="80">
        <f t="shared" si="9"/>
        <v>43839</v>
      </c>
      <c r="G21" s="112"/>
      <c r="H21" s="77">
        <f t="shared" si="2"/>
        <v>43847</v>
      </c>
      <c r="I21" s="77">
        <f t="shared" si="1"/>
        <v>43853</v>
      </c>
    </row>
    <row r="22" spans="1:9" ht="16.2" x14ac:dyDescent="0.35">
      <c r="A22" s="28" t="s">
        <v>3</v>
      </c>
      <c r="B22" s="3"/>
      <c r="C22" s="3"/>
      <c r="D22" s="3"/>
      <c r="E22" s="3"/>
      <c r="F22" s="3"/>
      <c r="G22" s="41"/>
      <c r="H22" s="9"/>
    </row>
    <row r="23" spans="1:9" ht="15.6" x14ac:dyDescent="0.3">
      <c r="A23" s="29"/>
      <c r="B23" s="30" t="s">
        <v>40</v>
      </c>
      <c r="C23" s="31"/>
      <c r="D23" s="32"/>
      <c r="E23" s="33" t="s">
        <v>41</v>
      </c>
      <c r="F23" s="33"/>
      <c r="G23" s="43"/>
      <c r="H23" s="9"/>
    </row>
    <row r="24" spans="1:9" ht="15.6" x14ac:dyDescent="0.3">
      <c r="A24" s="34"/>
      <c r="B24" s="35" t="s">
        <v>42</v>
      </c>
      <c r="C24" s="31"/>
      <c r="D24" s="31"/>
      <c r="E24" s="36" t="s">
        <v>43</v>
      </c>
      <c r="F24" s="36"/>
      <c r="G24" s="44"/>
      <c r="H24" s="9"/>
    </row>
    <row r="25" spans="1:9" ht="15.6" x14ac:dyDescent="0.3">
      <c r="A25" s="34"/>
      <c r="B25" s="30" t="s">
        <v>49</v>
      </c>
      <c r="C25" s="31"/>
      <c r="D25" s="31"/>
      <c r="E25" s="109"/>
      <c r="F25" s="109"/>
      <c r="G25" s="109"/>
      <c r="H25" s="9"/>
    </row>
    <row r="26" spans="1:9" ht="15.6" x14ac:dyDescent="0.3">
      <c r="A26" s="38"/>
      <c r="B26" s="35" t="s">
        <v>44</v>
      </c>
      <c r="C26" s="31"/>
      <c r="D26" s="31"/>
      <c r="E26" s="109"/>
      <c r="F26" s="109"/>
      <c r="G26" s="109"/>
      <c r="H26" s="9"/>
    </row>
    <row r="27" spans="1:9" ht="15.6" x14ac:dyDescent="0.3">
      <c r="A27" s="38"/>
      <c r="B27" s="37"/>
      <c r="C27" s="37"/>
      <c r="D27" s="37"/>
      <c r="E27" s="38"/>
      <c r="F27" s="38"/>
      <c r="G27" s="45"/>
      <c r="H27" s="9"/>
    </row>
    <row r="28" spans="1:9" ht="15.6" x14ac:dyDescent="0.3">
      <c r="A28" s="50"/>
      <c r="B28" s="10"/>
      <c r="C28" s="10"/>
      <c r="D28" s="10"/>
      <c r="E28" s="11"/>
      <c r="F28" s="11"/>
      <c r="G28" s="42"/>
      <c r="H28" s="9"/>
    </row>
    <row r="29" spans="1:9" ht="15.6" x14ac:dyDescent="0.3">
      <c r="A29" s="50"/>
      <c r="B29" s="10"/>
      <c r="C29" s="10"/>
      <c r="D29" s="10"/>
      <c r="E29" s="10"/>
      <c r="F29" s="10"/>
      <c r="G29" s="42"/>
      <c r="H29" s="9"/>
    </row>
  </sheetData>
  <mergeCells count="7">
    <mergeCell ref="G8:G21"/>
    <mergeCell ref="E25:G25"/>
    <mergeCell ref="E26:G26"/>
    <mergeCell ref="A6:A7"/>
    <mergeCell ref="B6:B7"/>
    <mergeCell ref="C6:D7"/>
    <mergeCell ref="G6:G7"/>
  </mergeCells>
  <pageMargins left="0.7" right="0.7" top="0.75" bottom="0.75" header="0.3" footer="0.3"/>
  <pageSetup paperSize="9" scale="46" orientation="portrait" verticalDpi="0" r:id="rId1"/>
  <ignoredErrors>
    <ignoredError sqref="F9 F10 F11 F12 F13 F14 F15 F16 F17 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MAIN</vt:lpstr>
      <vt:lpstr>NZ1</vt:lpstr>
      <vt:lpstr>AUS</vt:lpstr>
      <vt:lpstr>WAU</vt:lpstr>
      <vt:lpstr>AUS!Print_Area</vt:lpstr>
      <vt:lpstr>'NZ1'!Print_Area</vt:lpstr>
      <vt:lpstr>WAU!Print_Area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Vo</dc:creator>
  <cp:lastModifiedBy>Ha Nguyenthanh</cp:lastModifiedBy>
  <cp:lastPrinted>2018-01-31T14:12:59Z</cp:lastPrinted>
  <dcterms:created xsi:type="dcterms:W3CDTF">2018-01-29T08:24:59Z</dcterms:created>
  <dcterms:modified xsi:type="dcterms:W3CDTF">2019-09-27T04:09:56Z</dcterms:modified>
</cp:coreProperties>
</file>