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ain page" sheetId="1" r:id="rId1"/>
    <sheet name="AIM" sheetId="2" r:id="rId2"/>
    <sheet name="SAS" sheetId="3" r:id="rId3"/>
    <sheet name="SAC" sheetId="4" r:id="rId4"/>
    <sheet name="EA1 (MOMBASA)" sheetId="5" r:id="rId5"/>
    <sheet name="SW2" sheetId="6" r:id="rId6"/>
    <sheet name="WA1" sheetId="7" r:id="rId7"/>
    <sheet name="ARB" sheetId="8" r:id="rId8"/>
    <sheet name="ARS" sheetId="9" r:id="rId9"/>
    <sheet name="Vessel code" sheetId="10" r:id="rId10"/>
  </sheets>
  <definedNames>
    <definedName name="_xlnm.Print_Area" localSheetId="1">'AIM'!$A$1:$N$36</definedName>
    <definedName name="_xlnm.Print_Area" localSheetId="7">'ARB'!$A$1:$L$45</definedName>
    <definedName name="_xlnm.Print_Area" localSheetId="4">'EA1 (MOMBASA)'!$A$1:$L$40</definedName>
    <definedName name="_xlnm.Print_Area" localSheetId="3">'SAC'!$A$1:$L$81</definedName>
    <definedName name="_xlnm.Print_Area" localSheetId="2">'SAS'!$A$1:$M$84</definedName>
    <definedName name="_xlnm.Print_Area" localSheetId="5">'SW2'!$A$1:$N$76</definedName>
    <definedName name="_xlnm.Print_Area" localSheetId="6">'WA1'!$A$1:$N$78</definedName>
  </definedNames>
  <calcPr fullCalcOnLoad="1"/>
</workbook>
</file>

<file path=xl/sharedStrings.xml><?xml version="1.0" encoding="utf-8"?>
<sst xmlns="http://schemas.openxmlformats.org/spreadsheetml/2006/main" count="2808" uniqueCount="414">
  <si>
    <t>ETD TCIT 
(VNCMP)</t>
  </si>
  <si>
    <t>CY CUT
At Catlai/ICDs</t>
  </si>
  <si>
    <t>CY CUT
At Caimep</t>
  </si>
  <si>
    <t>SI CUT</t>
  </si>
  <si>
    <t>2ND VESSEL</t>
  </si>
  <si>
    <t>VOY</t>
  </si>
  <si>
    <t>ETD
Singapore</t>
  </si>
  <si>
    <t>10H00 FRI</t>
  </si>
  <si>
    <t>Correction
Deadline</t>
  </si>
  <si>
    <t>Tema
(GHTEM)</t>
  </si>
  <si>
    <t>Abidjan
(CIABJ)</t>
  </si>
  <si>
    <t>1st Vessel</t>
  </si>
  <si>
    <t>Voy</t>
  </si>
  <si>
    <t>Schedule is subject to changes with/without prior notice.</t>
  </si>
  <si>
    <t>CONTACT US</t>
  </si>
  <si>
    <t xml:space="preserve">ICDs: Phuc Long, Transimex, Tanamexco, Catlai, Dong Nai, Binh Duong </t>
  </si>
  <si>
    <t>Ocean Network Express (Vietnam) Co., Ltd.</t>
  </si>
  <si>
    <t>+ For required information for your information filing, please refer via below links:</t>
  </si>
  <si>
    <t xml:space="preserve">Vessel details: </t>
  </si>
  <si>
    <t xml:space="preserve">https://www.one-line.com/en/vessels </t>
  </si>
  <si>
    <t>Itinerary details:</t>
  </si>
  <si>
    <t>https://ecomm.one-line.com/ecom/CUP_HOM_3005.do?sessLocale=en</t>
  </si>
  <si>
    <t>√</t>
  </si>
  <si>
    <t>Send SI to mail address: vn.sgn.ofs.si@one-line.com</t>
  </si>
  <si>
    <t>B/L amendment or other Document issue: vn.sgn.exdoc@one-line.com</t>
  </si>
  <si>
    <t>Apapa
(NGAPP)</t>
  </si>
  <si>
    <t>Tincan
(NGTIN)</t>
  </si>
  <si>
    <t>South West Africa 2 Schedule</t>
  </si>
  <si>
    <t>COSCO OSAKA</t>
  </si>
  <si>
    <t>KOTA LUMBA</t>
  </si>
  <si>
    <t>West Africa 1 Schedule</t>
  </si>
  <si>
    <t>COSCO KOBE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</si>
  <si>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</si>
  <si>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</si>
  <si>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</si>
  <si>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</si>
  <si>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</si>
  <si>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</si>
  <si>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 xml:space="preserve">www.vn.one-line.com </t>
  </si>
  <si>
    <t>SPYROS V</t>
  </si>
  <si>
    <t>SEASPAN SAIGON</t>
  </si>
  <si>
    <t>ARKAS AFRICA</t>
  </si>
  <si>
    <t>RIO GRANDE EXPRESS</t>
  </si>
  <si>
    <t>ARS: Africa Rainbow Shuttle Schedule</t>
  </si>
  <si>
    <t>Dakar
(SNDKR)</t>
  </si>
  <si>
    <t>South Africa Service - South</t>
  </si>
  <si>
    <t xml:space="preserve"> DURBAN</t>
  </si>
  <si>
    <t xml:space="preserve"> CAPE TOWN</t>
  </si>
  <si>
    <t>ZADUR</t>
  </si>
  <si>
    <t>ZACPT</t>
  </si>
  <si>
    <t>CUS PIC: VN.SGN.CSVC.NE.AF.WA@one-line.com</t>
  </si>
  <si>
    <t>SLS PIC: VN.SGN.SALES.NE.AF.WA@one-line.com</t>
  </si>
  <si>
    <t>1st VESSEL</t>
  </si>
  <si>
    <t>DURBAN</t>
  </si>
  <si>
    <t>(ZADUR)</t>
  </si>
  <si>
    <t>1ST Vessel</t>
  </si>
  <si>
    <t>Voyage</t>
  </si>
  <si>
    <t>Correction Deadline</t>
  </si>
  <si>
    <t>Mombasa</t>
  </si>
  <si>
    <t>(KEMBA)</t>
  </si>
  <si>
    <t>10H00 MON</t>
  </si>
  <si>
    <t>South Africa Service - Central</t>
  </si>
  <si>
    <t>MONACO BRIDGE</t>
  </si>
  <si>
    <t>ANTWERPEN EXPRESS</t>
  </si>
  <si>
    <t>ETA SIN
(SGSIN)</t>
  </si>
  <si>
    <t>EVER DIVINE</t>
  </si>
  <si>
    <t>OMIT</t>
  </si>
  <si>
    <t>KOTA LEGIT</t>
  </si>
  <si>
    <t>EVER DIADEM</t>
  </si>
  <si>
    <t>Vessel Code</t>
  </si>
  <si>
    <t>Vessel Name</t>
  </si>
  <si>
    <t>KLLT</t>
  </si>
  <si>
    <t>SAS</t>
  </si>
  <si>
    <t>SAC</t>
  </si>
  <si>
    <t>KOTA LANGSAR</t>
  </si>
  <si>
    <t>Port Code</t>
  </si>
  <si>
    <t>Port Name</t>
  </si>
  <si>
    <t>CIABJ</t>
  </si>
  <si>
    <t>ABIDJAN</t>
  </si>
  <si>
    <t>GHTEM</t>
  </si>
  <si>
    <t>TEMA</t>
  </si>
  <si>
    <t>COLOMBO</t>
  </si>
  <si>
    <t>WA1</t>
  </si>
  <si>
    <t>SW2</t>
  </si>
  <si>
    <t>TO BE NOMINATED</t>
  </si>
  <si>
    <t>JDRT</t>
  </si>
  <si>
    <t>JADRANA</t>
  </si>
  <si>
    <t>KOBT</t>
  </si>
  <si>
    <t>RCFT</t>
  </si>
  <si>
    <t>RHL CONSCIENTIA</t>
  </si>
  <si>
    <t>ARKT</t>
  </si>
  <si>
    <t>RGXT</t>
  </si>
  <si>
    <t>SROT</t>
  </si>
  <si>
    <t>SSGT</t>
  </si>
  <si>
    <t>ARB</t>
  </si>
  <si>
    <t>ARB - Africa Rainbow Bridge Schedule</t>
  </si>
  <si>
    <t>MATNG</t>
  </si>
  <si>
    <t>TANGIER</t>
  </si>
  <si>
    <t>SNDKR</t>
  </si>
  <si>
    <t>DAKAR</t>
  </si>
  <si>
    <t>ARS</t>
  </si>
  <si>
    <t>VIA</t>
  </si>
  <si>
    <t>SIN</t>
  </si>
  <si>
    <t>SERV</t>
  </si>
  <si>
    <t>POD</t>
  </si>
  <si>
    <t>Tincan</t>
  </si>
  <si>
    <t>Tema</t>
  </si>
  <si>
    <t>Abidjan</t>
  </si>
  <si>
    <t>SIN/Tangier</t>
  </si>
  <si>
    <t>Apapa</t>
  </si>
  <si>
    <t>Cotonou</t>
  </si>
  <si>
    <t>Dakar</t>
  </si>
  <si>
    <t>MEISHAN BRIDGE</t>
  </si>
  <si>
    <t>CSCL BRISBANE</t>
  </si>
  <si>
    <t>RHL CONCORDIA</t>
  </si>
  <si>
    <t>KOTA LAMBAI</t>
  </si>
  <si>
    <t xml:space="preserve">EA1  - Asia East Africa Service </t>
  </si>
  <si>
    <t>EA1</t>
  </si>
  <si>
    <t>EVER DAINTY</t>
  </si>
  <si>
    <t>EVER DIAMOND</t>
  </si>
  <si>
    <t>COTONOU
(BJCOO)</t>
  </si>
  <si>
    <t>COSCO KAWASAKI</t>
  </si>
  <si>
    <t>VIA SIN + TANGIER</t>
  </si>
  <si>
    <t>2nd VESSEL</t>
  </si>
  <si>
    <t>10H00 THU</t>
  </si>
  <si>
    <t>EVER DEVOTE</t>
  </si>
  <si>
    <t>032W</t>
  </si>
  <si>
    <t>05H00 THU</t>
  </si>
  <si>
    <t>05H00 FRI</t>
  </si>
  <si>
    <t>16H00 FRI</t>
  </si>
  <si>
    <t>003W</t>
  </si>
  <si>
    <t>DVOT</t>
  </si>
  <si>
    <t>004W</t>
  </si>
  <si>
    <t>006W</t>
  </si>
  <si>
    <t>X-PRESS KILIMANJARO</t>
  </si>
  <si>
    <t>SEASPAN DALIAN</t>
  </si>
  <si>
    <t>SEASPAN FELIXSTOWE</t>
  </si>
  <si>
    <t>ZIM RIO GRANDE</t>
  </si>
  <si>
    <t>SEASPAN DUBAI</t>
  </si>
  <si>
    <t>RHL CONSTANTIA</t>
  </si>
  <si>
    <t>ZIM SAO PAOLO</t>
  </si>
  <si>
    <t>NYK FALCON</t>
  </si>
  <si>
    <t>ETA Cotonou
(BJCOO)</t>
  </si>
  <si>
    <t>ETA Apapa
(NGAPP)</t>
  </si>
  <si>
    <t>ETA Tema
(GHTEM)</t>
  </si>
  <si>
    <t>SHANGHAI EXPRESS</t>
  </si>
  <si>
    <t>BASLE EXPRESS</t>
  </si>
  <si>
    <t>ONE AQUILA</t>
  </si>
  <si>
    <t>ONE COLUMBA</t>
  </si>
  <si>
    <t>YM WISDOM</t>
  </si>
  <si>
    <t>MOL PARAMOUNT</t>
  </si>
  <si>
    <t>18H00 SAT</t>
  </si>
  <si>
    <t>18H00 SUN</t>
  </si>
  <si>
    <t>MOL PARADISE</t>
  </si>
  <si>
    <t>MOL PARTNER</t>
  </si>
  <si>
    <t>YM MODESTY</t>
  </si>
  <si>
    <t>YM MODERATION</t>
  </si>
  <si>
    <t>GEORGE WASHINGTON BRIDGE</t>
  </si>
  <si>
    <t>DIMITRA C</t>
  </si>
  <si>
    <t>ONE GRUS</t>
  </si>
  <si>
    <t>BRIGHTON</t>
  </si>
  <si>
    <t>NYK DELPHINUS</t>
  </si>
  <si>
    <t>EVER DYNAMIC</t>
  </si>
  <si>
    <t>NAVIOS MIAMI</t>
  </si>
  <si>
    <t>YM WIND</t>
  </si>
  <si>
    <t>BCBT</t>
  </si>
  <si>
    <t>BAI CHAY BRIDGE</t>
  </si>
  <si>
    <t>EDWT</t>
  </si>
  <si>
    <t>MOL ENDOWMENT</t>
  </si>
  <si>
    <t>XNRT</t>
  </si>
  <si>
    <t>XIN RI ZHAO</t>
  </si>
  <si>
    <t>103W</t>
  </si>
  <si>
    <t>BAQT</t>
  </si>
  <si>
    <t>EDDT</t>
  </si>
  <si>
    <t>EDMT</t>
  </si>
  <si>
    <t>EDTT</t>
  </si>
  <si>
    <t>EVQT</t>
  </si>
  <si>
    <t>XCOT</t>
  </si>
  <si>
    <t>XKLT</t>
  </si>
  <si>
    <t>MERKUR ARCHIPELAGO</t>
  </si>
  <si>
    <t>JPO VULPECULA</t>
  </si>
  <si>
    <t>SEASPAN SANTOS</t>
  </si>
  <si>
    <t>JVUT</t>
  </si>
  <si>
    <t>RHLT</t>
  </si>
  <si>
    <t>SEDT</t>
  </si>
  <si>
    <t>SNST</t>
  </si>
  <si>
    <t>WKGT</t>
  </si>
  <si>
    <t>WIKING</t>
  </si>
  <si>
    <t>ZMGT</t>
  </si>
  <si>
    <t>ZOPT</t>
  </si>
  <si>
    <t>SEASPAN EMINENCE</t>
  </si>
  <si>
    <t>NYK PAULA</t>
  </si>
  <si>
    <t>YPLT</t>
  </si>
  <si>
    <t>COSCO FUKUYAMA</t>
  </si>
  <si>
    <t>07H30 TUE</t>
  </si>
  <si>
    <t>07H30 WED</t>
  </si>
  <si>
    <t>906W</t>
  </si>
  <si>
    <t>033W</t>
  </si>
  <si>
    <t>141W</t>
  </si>
  <si>
    <t>EDYT</t>
  </si>
  <si>
    <t>NDHT</t>
  </si>
  <si>
    <t>NVMT</t>
  </si>
  <si>
    <t>SMPT</t>
  </si>
  <si>
    <t>KOTA LUKIS</t>
  </si>
  <si>
    <t>084W</t>
  </si>
  <si>
    <t>CFKT</t>
  </si>
  <si>
    <t>CSWT</t>
  </si>
  <si>
    <t>FXTT</t>
  </si>
  <si>
    <t>KIBT</t>
  </si>
  <si>
    <t>KLKT</t>
  </si>
  <si>
    <t>KTCT</t>
  </si>
  <si>
    <t>LSRT</t>
  </si>
  <si>
    <t>MURT</t>
  </si>
  <si>
    <t>RCCT</t>
  </si>
  <si>
    <t>SLVT</t>
  </si>
  <si>
    <t>SILVIA</t>
  </si>
  <si>
    <t>008E</t>
  </si>
  <si>
    <t>307E</t>
  </si>
  <si>
    <t>012E</t>
  </si>
  <si>
    <t>096W</t>
  </si>
  <si>
    <t>132W</t>
  </si>
  <si>
    <t>034W</t>
  </si>
  <si>
    <t>ILIT</t>
  </si>
  <si>
    <t>ITAL LIRICA</t>
  </si>
  <si>
    <t>ILUT</t>
  </si>
  <si>
    <t>ITAL LUNARE</t>
  </si>
  <si>
    <t>ETD
SIN TUE</t>
  </si>
  <si>
    <t>306W</t>
  </si>
  <si>
    <t>ONE APUS</t>
  </si>
  <si>
    <t>NYK WREN</t>
  </si>
  <si>
    <t>ROME EXPRESS</t>
  </si>
  <si>
    <t>107E</t>
  </si>
  <si>
    <t>113E</t>
  </si>
  <si>
    <t>043E</t>
  </si>
  <si>
    <t>144W</t>
  </si>
  <si>
    <t>ETD
SIN MON</t>
  </si>
  <si>
    <t>007W</t>
  </si>
  <si>
    <t>003E</t>
  </si>
  <si>
    <t>047E</t>
  </si>
  <si>
    <t>SGCT</t>
  </si>
  <si>
    <t>SONGA TOSCANA</t>
  </si>
  <si>
    <t>ETD
SIN THU</t>
  </si>
  <si>
    <t>013W</t>
  </si>
  <si>
    <t>939W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</si>
  <si>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</si>
  <si>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</si>
  <si>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</si>
  <si>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</si>
  <si>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033E</t>
  </si>
  <si>
    <t>101E</t>
  </si>
  <si>
    <t>FIST</t>
  </si>
  <si>
    <t>ALS FIDES</t>
  </si>
  <si>
    <t>078W</t>
  </si>
  <si>
    <t>002W</t>
  </si>
  <si>
    <t>142W</t>
  </si>
  <si>
    <t>097W</t>
  </si>
  <si>
    <t>ONE IBIS</t>
  </si>
  <si>
    <t>017E</t>
  </si>
  <si>
    <t>308E</t>
  </si>
  <si>
    <t>YM WARMTH</t>
  </si>
  <si>
    <t>021E</t>
  </si>
  <si>
    <t>039W</t>
  </si>
  <si>
    <t>102W</t>
  </si>
  <si>
    <t>073W</t>
  </si>
  <si>
    <t>055W</t>
  </si>
  <si>
    <t>8B9T</t>
  </si>
  <si>
    <t>8D4T</t>
  </si>
  <si>
    <t>SEADREAM</t>
  </si>
  <si>
    <t>058W</t>
  </si>
  <si>
    <t>FAMT</t>
  </si>
  <si>
    <t>FRISIA AMSTERDAM</t>
  </si>
  <si>
    <t>MOIT</t>
  </si>
  <si>
    <t>MONTPELLIER</t>
  </si>
  <si>
    <t>NJTT</t>
  </si>
  <si>
    <t>NEW JERSEY TRADER</t>
  </si>
  <si>
    <t>NODT</t>
  </si>
  <si>
    <t>NORDMED</t>
  </si>
  <si>
    <t>WEMT</t>
  </si>
  <si>
    <t>WESTERMOOR</t>
  </si>
  <si>
    <t>AIM</t>
  </si>
  <si>
    <t>GHTEM09</t>
  </si>
  <si>
    <t>NGTIN01</t>
  </si>
  <si>
    <t>NGAPP01</t>
  </si>
  <si>
    <t>TINCAN</t>
  </si>
  <si>
    <t>APAPA</t>
  </si>
  <si>
    <t xml:space="preserve">ETA Colombo
</t>
  </si>
  <si>
    <t>ETD Colombo</t>
  </si>
  <si>
    <t>942W</t>
  </si>
  <si>
    <t>944W</t>
  </si>
  <si>
    <t>943W</t>
  </si>
  <si>
    <t>948W</t>
  </si>
  <si>
    <t>951W</t>
  </si>
  <si>
    <t>945W</t>
  </si>
  <si>
    <t>106E</t>
  </si>
  <si>
    <t>108E</t>
  </si>
  <si>
    <t>MADRID BRIDGE</t>
  </si>
  <si>
    <t>114E</t>
  </si>
  <si>
    <t>BARBARA</t>
  </si>
  <si>
    <t>812W</t>
  </si>
  <si>
    <t>CQLT</t>
  </si>
  <si>
    <t>SEASPAN HUDSON</t>
  </si>
  <si>
    <t>014E</t>
  </si>
  <si>
    <t>YM UNIFORM</t>
  </si>
  <si>
    <t>209E</t>
  </si>
  <si>
    <t>YM WORLD</t>
  </si>
  <si>
    <t>024E</t>
  </si>
  <si>
    <t>024W</t>
  </si>
  <si>
    <t>307W</t>
  </si>
  <si>
    <t>069W</t>
  </si>
  <si>
    <t>085W</t>
  </si>
  <si>
    <t>107W</t>
  </si>
  <si>
    <t>012W</t>
  </si>
  <si>
    <t>ZIM KINGSTON</t>
  </si>
  <si>
    <t>919W</t>
  </si>
  <si>
    <t>043W</t>
  </si>
  <si>
    <t>946W</t>
  </si>
  <si>
    <t>947W</t>
  </si>
  <si>
    <t>KGST</t>
  </si>
  <si>
    <t>SDMT</t>
  </si>
  <si>
    <t>SDVT</t>
  </si>
  <si>
    <t>AIM: Africa, India and Middle East Service</t>
  </si>
  <si>
    <t>ETD COL (Tue)</t>
  </si>
  <si>
    <t>133W</t>
  </si>
  <si>
    <t>MOL MARVEL</t>
  </si>
  <si>
    <t>049E</t>
  </si>
  <si>
    <t>005W</t>
  </si>
  <si>
    <t>NYK SWAN</t>
  </si>
  <si>
    <t>011E</t>
  </si>
  <si>
    <t>008W</t>
  </si>
  <si>
    <t>013E</t>
  </si>
  <si>
    <t>018E</t>
  </si>
  <si>
    <t>MOL MAXIM</t>
  </si>
  <si>
    <t>048E</t>
  </si>
  <si>
    <t>040W</t>
  </si>
  <si>
    <t>128W</t>
  </si>
  <si>
    <t>949W</t>
  </si>
  <si>
    <t>305W</t>
  </si>
  <si>
    <t>MOEN ISLAND</t>
  </si>
  <si>
    <t>952W</t>
  </si>
  <si>
    <t>MOZART</t>
  </si>
  <si>
    <t>001W</t>
  </si>
  <si>
    <t>ENLT</t>
  </si>
  <si>
    <t>MOZT</t>
  </si>
  <si>
    <t>YANTIAN EXPRESS</t>
  </si>
  <si>
    <t>111E</t>
  </si>
  <si>
    <t>YM WELLNESS</t>
  </si>
  <si>
    <t>023W</t>
  </si>
  <si>
    <t>009E</t>
  </si>
  <si>
    <t>SOUTHAMPTON EXPRESS</t>
  </si>
  <si>
    <t>074W</t>
  </si>
  <si>
    <t>BAHAMAS</t>
  </si>
  <si>
    <t>110W</t>
  </si>
  <si>
    <t>1910</t>
  </si>
  <si>
    <t>143W</t>
  </si>
  <si>
    <t>181W</t>
  </si>
  <si>
    <t>131W</t>
  </si>
  <si>
    <t>021W</t>
  </si>
  <si>
    <t>014W</t>
  </si>
  <si>
    <t>X-PRESS KARAKORAM</t>
  </si>
  <si>
    <t>Updated: 04-DEC-2019</t>
  </si>
  <si>
    <t>MOL MANEUVER</t>
  </si>
  <si>
    <t>050E</t>
  </si>
  <si>
    <t>MOL MISSION</t>
  </si>
  <si>
    <t>054E</t>
  </si>
  <si>
    <t>MOL MOTIVATOR</t>
  </si>
  <si>
    <t>MOL MAESTRO</t>
  </si>
  <si>
    <t>051E</t>
  </si>
  <si>
    <t>DALIAN EXPRESS</t>
  </si>
  <si>
    <t>110E</t>
  </si>
  <si>
    <t>MOL MAGNIFICENCE</t>
  </si>
  <si>
    <t>056E</t>
  </si>
  <si>
    <t>EXPT</t>
  </si>
  <si>
    <t>UNAYZAH</t>
  </si>
  <si>
    <t>016E</t>
  </si>
  <si>
    <t>022E</t>
  </si>
  <si>
    <t>ONE CRANE</t>
  </si>
  <si>
    <t>034E</t>
  </si>
  <si>
    <t>004E</t>
  </si>
  <si>
    <t>025E</t>
  </si>
  <si>
    <t>ETA Colombo</t>
  </si>
  <si>
    <t>Updated: 06-DEC-2019</t>
  </si>
  <si>
    <t>9APT</t>
  </si>
  <si>
    <t>KTLT</t>
  </si>
  <si>
    <t>KOTA LAYAR</t>
  </si>
  <si>
    <t>101W</t>
  </si>
  <si>
    <t>079W</t>
  </si>
  <si>
    <t>098W</t>
  </si>
  <si>
    <t>134W</t>
  </si>
  <si>
    <t>8H0T</t>
  </si>
  <si>
    <t>CKAT</t>
  </si>
  <si>
    <t>COSCO KAOHSIUNG</t>
  </si>
  <si>
    <t>KLWT</t>
  </si>
  <si>
    <t>KOTA LAWA</t>
  </si>
  <si>
    <t>WCHT</t>
  </si>
  <si>
    <t>WIDE CHARLIE</t>
  </si>
  <si>
    <t>059W</t>
  </si>
  <si>
    <t>308W</t>
  </si>
  <si>
    <t>060W</t>
  </si>
  <si>
    <t>041W</t>
  </si>
  <si>
    <t>075W</t>
  </si>
  <si>
    <t>146W</t>
  </si>
  <si>
    <t>111W</t>
  </si>
  <si>
    <t>20001W</t>
  </si>
  <si>
    <t>182W</t>
  </si>
  <si>
    <t>8K0T</t>
  </si>
  <si>
    <t>BAMT</t>
  </si>
  <si>
    <t>011W</t>
  </si>
  <si>
    <t>127W</t>
  </si>
  <si>
    <t>020W</t>
  </si>
  <si>
    <t>CKBT</t>
  </si>
  <si>
    <t>CHESAPEAKE BAY</t>
  </si>
  <si>
    <t>920W</t>
  </si>
  <si>
    <t>044W</t>
  </si>
  <si>
    <t>070W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</si>
</sst>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dd/mm/yyyy"/>
    <numFmt numFmtId="174" formatCode="mmm/yyyy"/>
    <numFmt numFmtId="175" formatCode="[$-409]d/mmm;@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0"/>
      <name val="Helv"/>
      <family val="2"/>
    </font>
    <font>
      <b/>
      <sz val="20"/>
      <name val="Calibri"/>
      <family val="2"/>
    </font>
    <font>
      <b/>
      <sz val="22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57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Arial"/>
      <family val="2"/>
    </font>
    <font>
      <b/>
      <i/>
      <sz val="14"/>
      <color indexed="63"/>
      <name val="Times New Roman"/>
      <family val="1"/>
    </font>
    <font>
      <b/>
      <sz val="14"/>
      <color indexed="63"/>
      <name val="Arial"/>
      <family val="2"/>
    </font>
    <font>
      <sz val="14"/>
      <color indexed="63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6"/>
      <color indexed="8"/>
      <name val="Calibri"/>
      <family val="2"/>
    </font>
    <font>
      <b/>
      <u val="single"/>
      <sz val="11"/>
      <color indexed="30"/>
      <name val="Calibri"/>
      <family val="2"/>
    </font>
    <font>
      <u val="single"/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36"/>
      <color indexed="63"/>
      <name val="Times New Roman"/>
      <family val="1"/>
    </font>
    <font>
      <u val="single"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imes New Roman"/>
      <family val="1"/>
    </font>
    <font>
      <b/>
      <sz val="15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48"/>
      <color indexed="63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b/>
      <i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b/>
      <sz val="16"/>
      <color theme="9" tint="-0.4999699890613556"/>
      <name val="Times New Roman"/>
      <family val="1"/>
    </font>
    <font>
      <b/>
      <sz val="40"/>
      <color theme="1" tint="0.24998000264167786"/>
      <name val="Times New Roman"/>
      <family val="1"/>
    </font>
    <font>
      <b/>
      <sz val="16"/>
      <color theme="9" tint="-0.24997000396251678"/>
      <name val="Times New Roman"/>
      <family val="1"/>
    </font>
    <font>
      <b/>
      <sz val="16"/>
      <color theme="9" tint="-0.24997000396251678"/>
      <name val="Arial"/>
      <family val="2"/>
    </font>
    <font>
      <b/>
      <sz val="16"/>
      <color theme="0"/>
      <name val="Arial"/>
      <family val="2"/>
    </font>
    <font>
      <b/>
      <sz val="10"/>
      <color theme="1" tint="0.15000000596046448"/>
      <name val="Arial"/>
      <family val="2"/>
    </font>
    <font>
      <sz val="14"/>
      <color theme="1"/>
      <name val="Calibri"/>
      <family val="2"/>
    </font>
    <font>
      <b/>
      <sz val="14"/>
      <color rgb="FFBD0F72"/>
      <name val="Times New Roman"/>
      <family val="1"/>
    </font>
    <font>
      <b/>
      <sz val="14"/>
      <color theme="1" tint="0.15000000596046448"/>
      <name val="Times New Roman"/>
      <family val="1"/>
    </font>
    <font>
      <sz val="14"/>
      <color theme="1" tint="0.15000000596046448"/>
      <name val="Arial"/>
      <family val="2"/>
    </font>
    <font>
      <b/>
      <i/>
      <sz val="14"/>
      <color theme="1" tint="0.15000000596046448"/>
      <name val="Times New Roman"/>
      <family val="1"/>
    </font>
    <font>
      <b/>
      <sz val="14"/>
      <color theme="1" tint="0.15000000596046448"/>
      <name val="Arial"/>
      <family val="2"/>
    </font>
    <font>
      <sz val="14"/>
      <color theme="1" tint="0.15000000596046448"/>
      <name val="Times New Roman"/>
      <family val="1"/>
    </font>
    <font>
      <sz val="10"/>
      <color rgb="FFFFFFFE"/>
      <name val="Arial"/>
      <family val="2"/>
    </font>
    <font>
      <i/>
      <sz val="10"/>
      <color rgb="FFFFFFFE"/>
      <name val="Arial"/>
      <family val="2"/>
    </font>
    <font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b/>
      <sz val="36"/>
      <color theme="1" tint="0.24998000264167786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 tint="0.15000000596046448"/>
      <name val="Times New Roman"/>
      <family val="1"/>
    </font>
    <font>
      <u val="single"/>
      <sz val="14"/>
      <color rgb="FF0070C0"/>
      <name val="Times New Roman"/>
      <family val="1"/>
    </font>
    <font>
      <b/>
      <sz val="15"/>
      <color theme="0"/>
      <name val="Times New Roman"/>
      <family val="1"/>
    </font>
    <font>
      <b/>
      <sz val="16"/>
      <color theme="0"/>
      <name val="Times New Roman"/>
      <family val="1"/>
    </font>
    <font>
      <b/>
      <sz val="48"/>
      <color theme="1" tint="0.24998000264167786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/>
      <right style="thin"/>
      <top style="thick"/>
      <bottom/>
    </border>
    <border>
      <left/>
      <right style="thin"/>
      <top/>
      <bottom style="medium"/>
    </border>
    <border>
      <left style="thin"/>
      <right/>
      <top style="thick"/>
      <bottom/>
    </border>
    <border>
      <left style="thin"/>
      <right/>
      <top/>
      <bottom style="medium"/>
    </border>
    <border>
      <left style="medium"/>
      <right style="thin"/>
      <top style="thick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/>
      <bottom style="medium"/>
    </border>
    <border>
      <left style="thin"/>
      <right style="thick"/>
      <top style="thick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0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92" fillId="33" borderId="0" xfId="0" applyFont="1" applyFill="1" applyBorder="1" applyAlignment="1">
      <alignment/>
    </xf>
    <xf numFmtId="0" fontId="93" fillId="33" borderId="0" xfId="64" applyFont="1" applyFill="1" applyBorder="1" applyAlignment="1">
      <alignment horizontal="left"/>
      <protection/>
    </xf>
    <xf numFmtId="0" fontId="94" fillId="33" borderId="0" xfId="64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93" fillId="33" borderId="0" xfId="0" applyFont="1" applyFill="1" applyBorder="1" applyAlignment="1">
      <alignment horizontal="left"/>
    </xf>
    <xf numFmtId="0" fontId="95" fillId="33" borderId="0" xfId="0" applyFont="1" applyFill="1" applyAlignment="1">
      <alignment/>
    </xf>
    <xf numFmtId="0" fontId="96" fillId="33" borderId="0" xfId="0" applyNumberFormat="1" applyFont="1" applyFill="1" applyBorder="1" applyAlignment="1" quotePrefix="1">
      <alignment vertical="center"/>
    </xf>
    <xf numFmtId="0" fontId="93" fillId="33" borderId="0" xfId="60" applyFont="1" applyFill="1" applyBorder="1">
      <alignment/>
      <protection/>
    </xf>
    <xf numFmtId="0" fontId="96" fillId="33" borderId="0" xfId="0" applyFont="1" applyFill="1" applyAlignment="1">
      <alignment vertical="center"/>
    </xf>
    <xf numFmtId="0" fontId="93" fillId="33" borderId="0" xfId="64" applyFont="1" applyFill="1">
      <alignment/>
      <protection/>
    </xf>
    <xf numFmtId="49" fontId="96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 vertical="center"/>
    </xf>
    <xf numFmtId="0" fontId="93" fillId="33" borderId="0" xfId="0" applyFont="1" applyFill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Alignment="1">
      <alignment horizontal="center"/>
    </xf>
    <xf numFmtId="164" fontId="91" fillId="0" borderId="0" xfId="0" applyNumberFormat="1" applyFont="1" applyFill="1" applyBorder="1" applyAlignment="1">
      <alignment horizontal="left" vertical="center"/>
    </xf>
    <xf numFmtId="164" fontId="9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center"/>
    </xf>
    <xf numFmtId="164" fontId="99" fillId="33" borderId="0" xfId="0" applyNumberFormat="1" applyFont="1" applyFill="1" applyBorder="1" applyAlignment="1">
      <alignment horizontal="center"/>
    </xf>
    <xf numFmtId="164" fontId="100" fillId="33" borderId="0" xfId="0" applyNumberFormat="1" applyFont="1" applyFill="1" applyBorder="1" applyAlignment="1" quotePrefix="1">
      <alignment horizontal="center" vertical="center"/>
    </xf>
    <xf numFmtId="0" fontId="101" fillId="33" borderId="0" xfId="0" applyFont="1" applyFill="1" applyAlignment="1">
      <alignment/>
    </xf>
    <xf numFmtId="0" fontId="102" fillId="33" borderId="0" xfId="0" applyFont="1" applyFill="1" applyAlignment="1">
      <alignment/>
    </xf>
    <xf numFmtId="0" fontId="103" fillId="33" borderId="0" xfId="0" applyFont="1" applyFill="1" applyBorder="1" applyAlignment="1">
      <alignment horizontal="left"/>
    </xf>
    <xf numFmtId="164" fontId="13" fillId="33" borderId="0" xfId="0" applyNumberFormat="1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/>
    </xf>
    <xf numFmtId="0" fontId="102" fillId="0" borderId="0" xfId="0" applyFont="1" applyAlignment="1">
      <alignment/>
    </xf>
    <xf numFmtId="0" fontId="15" fillId="33" borderId="0" xfId="0" applyFont="1" applyFill="1" applyAlignment="1">
      <alignment/>
    </xf>
    <xf numFmtId="164" fontId="104" fillId="33" borderId="0" xfId="0" applyNumberFormat="1" applyFont="1" applyFill="1" applyBorder="1" applyAlignment="1">
      <alignment horizontal="left"/>
    </xf>
    <xf numFmtId="0" fontId="103" fillId="33" borderId="0" xfId="0" applyFont="1" applyFill="1" applyBorder="1" applyAlignment="1" quotePrefix="1">
      <alignment horizontal="left"/>
    </xf>
    <xf numFmtId="0" fontId="105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left"/>
    </xf>
    <xf numFmtId="0" fontId="106" fillId="33" borderId="0" xfId="64" applyFont="1" applyFill="1" applyBorder="1" applyAlignment="1">
      <alignment horizontal="left"/>
      <protection/>
    </xf>
    <xf numFmtId="0" fontId="16" fillId="33" borderId="0" xfId="0" applyFont="1" applyFill="1" applyAlignment="1">
      <alignment horizontal="right" vertical="center"/>
    </xf>
    <xf numFmtId="164" fontId="105" fillId="33" borderId="0" xfId="0" applyNumberFormat="1" applyFont="1" applyFill="1" applyBorder="1" applyAlignment="1">
      <alignment horizontal="left" vertical="center"/>
    </xf>
    <xf numFmtId="164" fontId="104" fillId="33" borderId="0" xfId="0" applyNumberFormat="1" applyFont="1" applyFill="1" applyBorder="1" applyAlignment="1">
      <alignment/>
    </xf>
    <xf numFmtId="0" fontId="107" fillId="33" borderId="0" xfId="0" applyFont="1" applyFill="1" applyAlignment="1">
      <alignment/>
    </xf>
    <xf numFmtId="0" fontId="104" fillId="33" borderId="0" xfId="0" applyFont="1" applyFill="1" applyAlignment="1">
      <alignment/>
    </xf>
    <xf numFmtId="164" fontId="108" fillId="33" borderId="0" xfId="0" applyNumberFormat="1" applyFont="1" applyFill="1" applyBorder="1" applyAlignment="1">
      <alignment/>
    </xf>
    <xf numFmtId="0" fontId="104" fillId="33" borderId="0" xfId="60" applyFont="1" applyFill="1" applyBorder="1">
      <alignment/>
      <protection/>
    </xf>
    <xf numFmtId="164" fontId="108" fillId="33" borderId="0" xfId="60" applyNumberFormat="1" applyFont="1" applyFill="1" applyBorder="1">
      <alignment/>
      <protection/>
    </xf>
    <xf numFmtId="0" fontId="104" fillId="33" borderId="0" xfId="64" applyFont="1" applyFill="1">
      <alignment/>
      <protection/>
    </xf>
    <xf numFmtId="164" fontId="104" fillId="33" borderId="0" xfId="0" applyNumberFormat="1" applyFont="1" applyFill="1" applyBorder="1" applyAlignment="1">
      <alignment horizontal="center"/>
    </xf>
    <xf numFmtId="49" fontId="109" fillId="35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49" fontId="110" fillId="35" borderId="10" xfId="0" applyNumberFormat="1" applyFont="1" applyFill="1" applyBorder="1" applyAlignment="1">
      <alignment horizontal="center" vertical="center" wrapText="1"/>
    </xf>
    <xf numFmtId="167" fontId="17" fillId="0" borderId="0" xfId="57" applyNumberFormat="1" applyFont="1" applyFill="1" applyBorder="1" applyAlignment="1">
      <alignment vertical="center"/>
      <protection/>
    </xf>
    <xf numFmtId="0" fontId="111" fillId="0" borderId="11" xfId="0" applyFont="1" applyBorder="1" applyAlignment="1">
      <alignment/>
    </xf>
    <xf numFmtId="0" fontId="82" fillId="33" borderId="0" xfId="53" applyFill="1" applyAlignment="1">
      <alignment/>
    </xf>
    <xf numFmtId="0" fontId="112" fillId="33" borderId="0" xfId="53" applyFont="1" applyFill="1" applyAlignment="1">
      <alignment/>
    </xf>
    <xf numFmtId="0" fontId="113" fillId="0" borderId="11" xfId="53" applyFont="1" applyBorder="1" applyAlignment="1">
      <alignment/>
    </xf>
    <xf numFmtId="0" fontId="113" fillId="0" borderId="0" xfId="53" applyFont="1" applyFill="1" applyAlignment="1">
      <alignment/>
    </xf>
    <xf numFmtId="0" fontId="7" fillId="0" borderId="0" xfId="0" applyFont="1" applyFill="1" applyBorder="1" applyAlignment="1" quotePrefix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 quotePrefix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 quotePrefix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67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quotePrefix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14" fillId="36" borderId="11" xfId="0" applyFont="1" applyFill="1" applyBorder="1" applyAlignment="1">
      <alignment/>
    </xf>
    <xf numFmtId="0" fontId="114" fillId="3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5" fillId="0" borderId="0" xfId="0" applyFont="1" applyFill="1" applyAlignment="1">
      <alignment horizontal="left" vertical="center"/>
    </xf>
    <xf numFmtId="167" fontId="19" fillId="33" borderId="0" xfId="0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 horizontal="center" vertical="center"/>
    </xf>
    <xf numFmtId="0" fontId="116" fillId="0" borderId="0" xfId="53" applyFont="1" applyAlignment="1">
      <alignment/>
    </xf>
    <xf numFmtId="0" fontId="117" fillId="0" borderId="0" xfId="0" applyFont="1" applyAlignment="1">
      <alignment/>
    </xf>
    <xf numFmtId="0" fontId="117" fillId="33" borderId="0" xfId="0" applyFont="1" applyFill="1" applyAlignment="1">
      <alignment horizontal="center" vertical="center"/>
    </xf>
    <xf numFmtId="0" fontId="93" fillId="0" borderId="0" xfId="0" applyFont="1" applyAlignment="1">
      <alignment/>
    </xf>
    <xf numFmtId="0" fontId="118" fillId="33" borderId="0" xfId="0" applyFont="1" applyFill="1" applyAlignment="1">
      <alignment/>
    </xf>
    <xf numFmtId="0" fontId="117" fillId="33" borderId="0" xfId="0" applyFont="1" applyFill="1" applyAlignment="1">
      <alignment/>
    </xf>
    <xf numFmtId="0" fontId="119" fillId="0" borderId="0" xfId="0" applyFont="1" applyAlignment="1">
      <alignment/>
    </xf>
    <xf numFmtId="0" fontId="119" fillId="33" borderId="0" xfId="0" applyFont="1" applyFill="1" applyAlignment="1">
      <alignment/>
    </xf>
    <xf numFmtId="0" fontId="116" fillId="33" borderId="0" xfId="53" applyFont="1" applyFill="1" applyBorder="1" applyAlignment="1">
      <alignment horizontal="left"/>
    </xf>
    <xf numFmtId="0" fontId="20" fillId="33" borderId="0" xfId="0" applyFont="1" applyFill="1" applyAlignment="1">
      <alignment horizontal="right" vertical="center"/>
    </xf>
    <xf numFmtId="0" fontId="120" fillId="0" borderId="0" xfId="0" applyFont="1" applyAlignment="1">
      <alignment/>
    </xf>
    <xf numFmtId="164" fontId="121" fillId="37" borderId="24" xfId="0" applyNumberFormat="1" applyFont="1" applyFill="1" applyBorder="1" applyAlignment="1">
      <alignment horizontal="center" vertical="center" wrapText="1"/>
    </xf>
    <xf numFmtId="0" fontId="121" fillId="37" borderId="25" xfId="0" applyFont="1" applyFill="1" applyBorder="1" applyAlignment="1">
      <alignment horizontal="center" vertical="center" wrapText="1"/>
    </xf>
    <xf numFmtId="164" fontId="121" fillId="37" borderId="26" xfId="0" applyNumberFormat="1" applyFont="1" applyFill="1" applyBorder="1" applyAlignment="1">
      <alignment horizontal="center" vertical="center" wrapText="1"/>
    </xf>
    <xf numFmtId="0" fontId="121" fillId="37" borderId="27" xfId="0" applyFont="1" applyFill="1" applyBorder="1" applyAlignment="1">
      <alignment horizontal="center" vertical="center" wrapText="1"/>
    </xf>
    <xf numFmtId="164" fontId="121" fillId="37" borderId="28" xfId="0" applyNumberFormat="1" applyFont="1" applyFill="1" applyBorder="1" applyAlignment="1">
      <alignment horizontal="center" vertical="center" wrapText="1"/>
    </xf>
    <xf numFmtId="164" fontId="122" fillId="37" borderId="29" xfId="0" applyNumberFormat="1" applyFont="1" applyFill="1" applyBorder="1" applyAlignment="1">
      <alignment horizontal="center" vertical="center" wrapText="1"/>
    </xf>
    <xf numFmtId="0" fontId="122" fillId="37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167" fontId="7" fillId="0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9" xfId="0" applyFont="1" applyFill="1" applyBorder="1" applyAlignment="1" quotePrefix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 quotePrefix="1">
      <alignment horizontal="center" vertical="center"/>
    </xf>
    <xf numFmtId="0" fontId="7" fillId="0" borderId="31" xfId="0" applyNumberFormat="1" applyFont="1" applyFill="1" applyBorder="1" applyAlignment="1">
      <alignment vertical="center" wrapText="1"/>
    </xf>
    <xf numFmtId="0" fontId="7" fillId="0" borderId="41" xfId="0" applyFont="1" applyFill="1" applyBorder="1" applyAlignment="1" quotePrefix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 wrapText="1"/>
    </xf>
    <xf numFmtId="0" fontId="123" fillId="0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164" fontId="121" fillId="37" borderId="42" xfId="0" applyNumberFormat="1" applyFont="1" applyFill="1" applyBorder="1" applyAlignment="1">
      <alignment horizontal="center" vertical="center" wrapText="1"/>
    </xf>
    <xf numFmtId="0" fontId="121" fillId="37" borderId="43" xfId="0" applyFont="1" applyFill="1" applyBorder="1" applyAlignment="1">
      <alignment horizontal="center" vertical="center" wrapText="1"/>
    </xf>
    <xf numFmtId="164" fontId="121" fillId="37" borderId="11" xfId="0" applyNumberFormat="1" applyFont="1" applyFill="1" applyBorder="1" applyAlignment="1">
      <alignment horizontal="center" vertical="center" wrapText="1"/>
    </xf>
    <xf numFmtId="0" fontId="113" fillId="0" borderId="11" xfId="53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124" fillId="0" borderId="11" xfId="0" applyNumberFormat="1" applyFont="1" applyFill="1" applyBorder="1" applyAlignment="1">
      <alignment horizontal="center" vertical="center" wrapText="1"/>
    </xf>
    <xf numFmtId="167" fontId="124" fillId="0" borderId="11" xfId="57" applyNumberFormat="1" applyFont="1" applyFill="1" applyBorder="1" applyAlignment="1">
      <alignment horizontal="center" vertical="center"/>
      <protection/>
    </xf>
    <xf numFmtId="0" fontId="114" fillId="36" borderId="11" xfId="0" applyFont="1" applyFill="1" applyBorder="1" applyAlignment="1">
      <alignment horizontal="center"/>
    </xf>
    <xf numFmtId="0" fontId="121" fillId="37" borderId="44" xfId="0" applyFont="1" applyFill="1" applyBorder="1" applyAlignment="1">
      <alignment horizontal="center" vertical="center" wrapText="1"/>
    </xf>
    <xf numFmtId="0" fontId="121" fillId="37" borderId="45" xfId="0" applyFont="1" applyFill="1" applyBorder="1" applyAlignment="1">
      <alignment horizontal="center" vertical="center" wrapText="1"/>
    </xf>
    <xf numFmtId="0" fontId="121" fillId="37" borderId="26" xfId="0" applyFont="1" applyFill="1" applyBorder="1" applyAlignment="1">
      <alignment horizontal="center" vertical="center" wrapText="1"/>
    </xf>
    <xf numFmtId="0" fontId="121" fillId="37" borderId="46" xfId="0" applyFont="1" applyFill="1" applyBorder="1" applyAlignment="1">
      <alignment horizontal="center" vertical="center" wrapText="1"/>
    </xf>
    <xf numFmtId="164" fontId="121" fillId="37" borderId="26" xfId="0" applyNumberFormat="1" applyFont="1" applyFill="1" applyBorder="1" applyAlignment="1">
      <alignment horizontal="center" vertical="center" wrapText="1"/>
    </xf>
    <xf numFmtId="164" fontId="121" fillId="37" borderId="46" xfId="0" applyNumberFormat="1" applyFont="1" applyFill="1" applyBorder="1" applyAlignment="1">
      <alignment horizontal="center" vertical="center"/>
    </xf>
    <xf numFmtId="0" fontId="121" fillId="37" borderId="26" xfId="57" applyFont="1" applyFill="1" applyBorder="1" applyAlignment="1">
      <alignment horizontal="center" vertical="center" wrapText="1"/>
      <protection/>
    </xf>
    <xf numFmtId="0" fontId="121" fillId="37" borderId="46" xfId="57" applyFont="1" applyFill="1" applyBorder="1" applyAlignment="1">
      <alignment horizontal="center" vertical="center" wrapText="1"/>
      <protection/>
    </xf>
    <xf numFmtId="164" fontId="121" fillId="37" borderId="26" xfId="57" applyNumberFormat="1" applyFont="1" applyFill="1" applyBorder="1" applyAlignment="1">
      <alignment horizontal="center" vertical="center" wrapText="1"/>
      <protection/>
    </xf>
    <xf numFmtId="164" fontId="121" fillId="37" borderId="46" xfId="57" applyNumberFormat="1" applyFont="1" applyFill="1" applyBorder="1" applyAlignment="1">
      <alignment horizontal="center" vertical="center"/>
      <protection/>
    </xf>
    <xf numFmtId="49" fontId="124" fillId="0" borderId="26" xfId="0" applyNumberFormat="1" applyFont="1" applyFill="1" applyBorder="1" applyAlignment="1">
      <alignment horizontal="center" vertical="center" wrapText="1"/>
    </xf>
    <xf numFmtId="49" fontId="124" fillId="0" borderId="27" xfId="0" applyNumberFormat="1" applyFont="1" applyFill="1" applyBorder="1" applyAlignment="1">
      <alignment horizontal="center" vertical="center" wrapText="1"/>
    </xf>
    <xf numFmtId="49" fontId="124" fillId="0" borderId="47" xfId="0" applyNumberFormat="1" applyFont="1" applyFill="1" applyBorder="1" applyAlignment="1">
      <alignment horizontal="center" vertical="center" wrapText="1"/>
    </xf>
    <xf numFmtId="167" fontId="124" fillId="0" borderId="26" xfId="57" applyNumberFormat="1" applyFont="1" applyFill="1" applyBorder="1" applyAlignment="1">
      <alignment horizontal="center" vertical="center"/>
      <protection/>
    </xf>
    <xf numFmtId="167" fontId="124" fillId="0" borderId="27" xfId="57" applyNumberFormat="1" applyFont="1" applyFill="1" applyBorder="1" applyAlignment="1">
      <alignment horizontal="center" vertical="center"/>
      <protection/>
    </xf>
    <xf numFmtId="167" fontId="124" fillId="0" borderId="47" xfId="57" applyNumberFormat="1" applyFont="1" applyFill="1" applyBorder="1" applyAlignment="1">
      <alignment horizontal="center" vertical="center"/>
      <protection/>
    </xf>
    <xf numFmtId="167" fontId="124" fillId="0" borderId="48" xfId="57" applyNumberFormat="1" applyFont="1" applyFill="1" applyBorder="1" applyAlignment="1">
      <alignment horizontal="center" vertical="center"/>
      <protection/>
    </xf>
    <xf numFmtId="167" fontId="124" fillId="0" borderId="30" xfId="57" applyNumberFormat="1" applyFont="1" applyFill="1" applyBorder="1" applyAlignment="1">
      <alignment horizontal="center" vertical="center"/>
      <protection/>
    </xf>
    <xf numFmtId="167" fontId="124" fillId="0" borderId="49" xfId="57" applyNumberFormat="1" applyFont="1" applyFill="1" applyBorder="1" applyAlignment="1">
      <alignment horizontal="center" vertical="center"/>
      <protection/>
    </xf>
    <xf numFmtId="167" fontId="124" fillId="0" borderId="28" xfId="57" applyNumberFormat="1" applyFont="1" applyFill="1" applyBorder="1" applyAlignment="1">
      <alignment horizontal="center" vertical="center"/>
      <protection/>
    </xf>
    <xf numFmtId="167" fontId="124" fillId="0" borderId="50" xfId="57" applyNumberFormat="1" applyFont="1" applyFill="1" applyBorder="1" applyAlignment="1">
      <alignment horizontal="center" vertical="center"/>
      <protection/>
    </xf>
    <xf numFmtId="0" fontId="121" fillId="37" borderId="51" xfId="0" applyFont="1" applyFill="1" applyBorder="1" applyAlignment="1">
      <alignment horizontal="center" vertical="center" wrapText="1"/>
    </xf>
    <xf numFmtId="0" fontId="121" fillId="37" borderId="47" xfId="0" applyFont="1" applyFill="1" applyBorder="1" applyAlignment="1">
      <alignment horizontal="center" vertical="center" wrapText="1"/>
    </xf>
    <xf numFmtId="164" fontId="121" fillId="37" borderId="47" xfId="0" applyNumberFormat="1" applyFont="1" applyFill="1" applyBorder="1" applyAlignment="1">
      <alignment horizontal="center" vertical="center"/>
    </xf>
    <xf numFmtId="0" fontId="121" fillId="37" borderId="47" xfId="57" applyFont="1" applyFill="1" applyBorder="1" applyAlignment="1">
      <alignment horizontal="center" vertical="center" wrapText="1"/>
      <protection/>
    </xf>
    <xf numFmtId="49" fontId="124" fillId="0" borderId="52" xfId="0" applyNumberFormat="1" applyFont="1" applyFill="1" applyBorder="1" applyAlignment="1">
      <alignment horizontal="center" vertical="center" wrapText="1"/>
    </xf>
    <xf numFmtId="49" fontId="124" fillId="0" borderId="53" xfId="0" applyNumberFormat="1" applyFont="1" applyFill="1" applyBorder="1" applyAlignment="1">
      <alignment horizontal="center" vertical="center" wrapText="1"/>
    </xf>
    <xf numFmtId="49" fontId="124" fillId="0" borderId="54" xfId="0" applyNumberFormat="1" applyFont="1" applyFill="1" applyBorder="1" applyAlignment="1">
      <alignment horizontal="center" vertical="center" wrapText="1"/>
    </xf>
    <xf numFmtId="49" fontId="124" fillId="0" borderId="48" xfId="0" applyNumberFormat="1" applyFont="1" applyFill="1" applyBorder="1" applyAlignment="1">
      <alignment horizontal="center" vertical="center" wrapText="1"/>
    </xf>
    <xf numFmtId="49" fontId="124" fillId="0" borderId="3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 quotePrefix="1">
      <alignment horizontal="center" vertical="center"/>
    </xf>
    <xf numFmtId="0" fontId="7" fillId="0" borderId="47" xfId="0" applyFont="1" applyFill="1" applyBorder="1" applyAlignment="1" quotePrefix="1">
      <alignment horizontal="center" vertical="center"/>
    </xf>
    <xf numFmtId="167" fontId="7" fillId="0" borderId="48" xfId="57" applyNumberFormat="1" applyFont="1" applyFill="1" applyBorder="1" applyAlignment="1">
      <alignment horizontal="center" vertical="center"/>
      <protection/>
    </xf>
    <xf numFmtId="167" fontId="7" fillId="0" borderId="27" xfId="57" applyNumberFormat="1" applyFont="1" applyFill="1" applyBorder="1" applyAlignment="1">
      <alignment horizontal="center" vertical="center"/>
      <protection/>
    </xf>
    <xf numFmtId="167" fontId="7" fillId="0" borderId="30" xfId="57" applyNumberFormat="1" applyFont="1" applyFill="1" applyBorder="1" applyAlignment="1">
      <alignment horizontal="center" vertical="center"/>
      <protection/>
    </xf>
    <xf numFmtId="16" fontId="7" fillId="0" borderId="49" xfId="57" applyNumberFormat="1" applyFont="1" applyFill="1" applyBorder="1" applyAlignment="1">
      <alignment horizontal="center" vertical="center" wrapText="1"/>
      <protection/>
    </xf>
    <xf numFmtId="16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50" xfId="57" applyFont="1" applyFill="1" applyBorder="1" applyAlignment="1">
      <alignment horizontal="center" vertical="center" wrapText="1"/>
      <protection/>
    </xf>
    <xf numFmtId="164" fontId="121" fillId="37" borderId="24" xfId="0" applyNumberFormat="1" applyFont="1" applyFill="1" applyBorder="1" applyAlignment="1">
      <alignment horizontal="center" vertical="center" wrapText="1"/>
    </xf>
    <xf numFmtId="164" fontId="121" fillId="37" borderId="25" xfId="0" applyNumberFormat="1" applyFont="1" applyFill="1" applyBorder="1" applyAlignment="1">
      <alignment horizontal="center" vertical="center"/>
    </xf>
    <xf numFmtId="16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7" fontId="17" fillId="0" borderId="48" xfId="0" applyNumberFormat="1" applyFont="1" applyFill="1" applyBorder="1" applyAlignment="1">
      <alignment horizontal="center" vertical="center"/>
    </xf>
    <xf numFmtId="167" fontId="17" fillId="0" borderId="30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7" fontId="17" fillId="0" borderId="47" xfId="0" applyNumberFormat="1" applyFont="1" applyFill="1" applyBorder="1" applyAlignment="1">
      <alignment horizontal="center" vertical="center"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51" xfId="0" applyNumberFormat="1" applyFont="1" applyFill="1" applyBorder="1" applyAlignment="1">
      <alignment horizontal="center" vertical="center"/>
    </xf>
    <xf numFmtId="164" fontId="17" fillId="0" borderId="55" xfId="0" applyNumberFormat="1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0" fontId="122" fillId="37" borderId="29" xfId="57" applyFont="1" applyFill="1" applyBorder="1" applyAlignment="1">
      <alignment horizontal="center" vertical="center" wrapText="1"/>
      <protection/>
    </xf>
    <xf numFmtId="0" fontId="122" fillId="37" borderId="30" xfId="57" applyFont="1" applyFill="1" applyBorder="1" applyAlignment="1">
      <alignment horizontal="center" vertical="center" wrapText="1"/>
      <protection/>
    </xf>
    <xf numFmtId="164" fontId="122" fillId="37" borderId="29" xfId="57" applyNumberFormat="1" applyFont="1" applyFill="1" applyBorder="1" applyAlignment="1">
      <alignment horizontal="center" vertical="center" wrapText="1"/>
      <protection/>
    </xf>
    <xf numFmtId="164" fontId="122" fillId="37" borderId="30" xfId="57" applyNumberFormat="1" applyFont="1" applyFill="1" applyBorder="1" applyAlignment="1">
      <alignment horizontal="center" vertical="center" wrapText="1"/>
      <protection/>
    </xf>
    <xf numFmtId="0" fontId="122" fillId="37" borderId="56" xfId="0" applyFont="1" applyFill="1" applyBorder="1" applyAlignment="1">
      <alignment horizontal="center" vertical="center" wrapText="1"/>
    </xf>
    <xf numFmtId="0" fontId="122" fillId="37" borderId="57" xfId="0" applyFont="1" applyFill="1" applyBorder="1" applyAlignment="1">
      <alignment horizontal="center" vertical="center" wrapText="1"/>
    </xf>
    <xf numFmtId="0" fontId="122" fillId="37" borderId="58" xfId="0" applyFont="1" applyFill="1" applyBorder="1" applyAlignment="1">
      <alignment horizontal="center" vertical="center" wrapText="1"/>
    </xf>
    <xf numFmtId="0" fontId="122" fillId="37" borderId="59" xfId="0" applyFont="1" applyFill="1" applyBorder="1" applyAlignment="1">
      <alignment horizontal="center" vertical="center" wrapText="1"/>
    </xf>
    <xf numFmtId="164" fontId="122" fillId="37" borderId="60" xfId="0" applyNumberFormat="1" applyFont="1" applyFill="1" applyBorder="1" applyAlignment="1">
      <alignment horizontal="center" vertical="center" wrapText="1"/>
    </xf>
    <xf numFmtId="164" fontId="122" fillId="37" borderId="61" xfId="0" applyNumberFormat="1" applyFont="1" applyFill="1" applyBorder="1" applyAlignment="1">
      <alignment horizontal="center" vertical="center"/>
    </xf>
    <xf numFmtId="164" fontId="122" fillId="37" borderId="29" xfId="0" applyNumberFormat="1" applyFont="1" applyFill="1" applyBorder="1" applyAlignment="1">
      <alignment horizontal="center" vertical="center" wrapText="1"/>
    </xf>
    <xf numFmtId="164" fontId="122" fillId="37" borderId="30" xfId="0" applyNumberFormat="1" applyFont="1" applyFill="1" applyBorder="1" applyAlignment="1">
      <alignment horizontal="center" vertical="center" wrapText="1"/>
    </xf>
    <xf numFmtId="0" fontId="122" fillId="37" borderId="62" xfId="57" applyFont="1" applyFill="1" applyBorder="1" applyAlignment="1">
      <alignment horizontal="center" vertical="center" wrapText="1"/>
      <protection/>
    </xf>
    <xf numFmtId="0" fontId="122" fillId="37" borderId="63" xfId="57" applyFont="1" applyFill="1" applyBorder="1" applyAlignment="1">
      <alignment horizontal="center" vertical="center" wrapText="1"/>
      <protection/>
    </xf>
    <xf numFmtId="0" fontId="122" fillId="37" borderId="64" xfId="57" applyFont="1" applyFill="1" applyBorder="1" applyAlignment="1">
      <alignment horizontal="center" vertical="center" wrapText="1"/>
      <protection/>
    </xf>
    <xf numFmtId="0" fontId="122" fillId="37" borderId="54" xfId="57" applyFont="1" applyFill="1" applyBorder="1" applyAlignment="1">
      <alignment horizontal="center" vertical="center" wrapText="1"/>
      <protection/>
    </xf>
    <xf numFmtId="0" fontId="7" fillId="0" borderId="52" xfId="57" applyFont="1" applyFill="1" applyBorder="1" applyAlignment="1">
      <alignment horizontal="center" vertical="center" wrapText="1"/>
      <protection/>
    </xf>
    <xf numFmtId="0" fontId="7" fillId="0" borderId="53" xfId="57" applyFont="1" applyFill="1" applyBorder="1" applyAlignment="1">
      <alignment horizontal="center" vertical="center" wrapText="1"/>
      <protection/>
    </xf>
    <xf numFmtId="0" fontId="7" fillId="0" borderId="54" xfId="57" applyFont="1" applyFill="1" applyBorder="1" applyAlignment="1">
      <alignment horizontal="center" vertical="center" wrapText="1"/>
      <protection/>
    </xf>
    <xf numFmtId="0" fontId="7" fillId="0" borderId="49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167" fontId="7" fillId="0" borderId="65" xfId="57" applyNumberFormat="1" applyFont="1" applyFill="1" applyBorder="1" applyAlignment="1">
      <alignment horizontal="center" vertical="center"/>
      <protection/>
    </xf>
    <xf numFmtId="167" fontId="7" fillId="0" borderId="66" xfId="57" applyNumberFormat="1" applyFont="1" applyFill="1" applyBorder="1" applyAlignment="1">
      <alignment horizontal="center" vertical="center"/>
      <protection/>
    </xf>
    <xf numFmtId="167" fontId="7" fillId="0" borderId="61" xfId="57" applyNumberFormat="1" applyFont="1" applyFill="1" applyBorder="1" applyAlignment="1">
      <alignment horizontal="center" vertical="center"/>
      <protection/>
    </xf>
    <xf numFmtId="167" fontId="7" fillId="0" borderId="28" xfId="57" applyNumberFormat="1" applyFont="1" applyFill="1" applyBorder="1" applyAlignment="1">
      <alignment horizontal="center" vertical="center"/>
      <protection/>
    </xf>
    <xf numFmtId="167" fontId="7" fillId="0" borderId="50" xfId="57" applyNumberFormat="1" applyFont="1" applyFill="1" applyBorder="1" applyAlignment="1">
      <alignment horizontal="center" vertical="center"/>
      <protection/>
    </xf>
    <xf numFmtId="0" fontId="122" fillId="37" borderId="29" xfId="0" applyFont="1" applyFill="1" applyBorder="1" applyAlignment="1">
      <alignment horizontal="center" vertical="center" wrapText="1"/>
    </xf>
    <xf numFmtId="0" fontId="122" fillId="37" borderId="27" xfId="0" applyFont="1" applyFill="1" applyBorder="1" applyAlignment="1">
      <alignment horizontal="center" vertical="center" wrapText="1"/>
    </xf>
    <xf numFmtId="0" fontId="122" fillId="37" borderId="26" xfId="0" applyFont="1" applyFill="1" applyBorder="1" applyAlignment="1">
      <alignment horizontal="center" vertical="center" wrapText="1"/>
    </xf>
    <xf numFmtId="0" fontId="122" fillId="37" borderId="46" xfId="0" applyFont="1" applyFill="1" applyBorder="1" applyAlignment="1">
      <alignment horizontal="center" vertical="center" wrapText="1"/>
    </xf>
    <xf numFmtId="164" fontId="122" fillId="37" borderId="48" xfId="0" applyNumberFormat="1" applyFont="1" applyFill="1" applyBorder="1" applyAlignment="1">
      <alignment horizontal="center" vertical="center" wrapText="1"/>
    </xf>
    <xf numFmtId="164" fontId="122" fillId="37" borderId="55" xfId="0" applyNumberFormat="1" applyFont="1" applyFill="1" applyBorder="1" applyAlignment="1">
      <alignment horizontal="center" vertical="center" wrapText="1"/>
    </xf>
    <xf numFmtId="164" fontId="122" fillId="37" borderId="49" xfId="0" applyNumberFormat="1" applyFont="1" applyFill="1" applyBorder="1" applyAlignment="1">
      <alignment horizontal="center" vertical="center" wrapText="1"/>
    </xf>
    <xf numFmtId="164" fontId="122" fillId="37" borderId="67" xfId="0" applyNumberFormat="1" applyFont="1" applyFill="1" applyBorder="1" applyAlignment="1">
      <alignment horizontal="center" vertical="center" wrapText="1"/>
    </xf>
    <xf numFmtId="0" fontId="122" fillId="37" borderId="68" xfId="0" applyFont="1" applyFill="1" applyBorder="1" applyAlignment="1">
      <alignment horizontal="center" vertical="center" wrapText="1"/>
    </xf>
    <xf numFmtId="0" fontId="122" fillId="37" borderId="24" xfId="57" applyFont="1" applyFill="1" applyBorder="1" applyAlignment="1">
      <alignment horizontal="center" vertical="center" wrapText="1"/>
      <protection/>
    </xf>
    <xf numFmtId="0" fontId="122" fillId="37" borderId="25" xfId="57" applyFont="1" applyFill="1" applyBorder="1" applyAlignment="1">
      <alignment horizontal="center" vertical="center" wrapText="1"/>
      <protection/>
    </xf>
    <xf numFmtId="164" fontId="122" fillId="37" borderId="69" xfId="57" applyNumberFormat="1" applyFont="1" applyFill="1" applyBorder="1" applyAlignment="1">
      <alignment horizontal="center" vertical="center" wrapText="1"/>
      <protection/>
    </xf>
    <xf numFmtId="164" fontId="122" fillId="37" borderId="70" xfId="57" applyNumberFormat="1" applyFont="1" applyFill="1" applyBorder="1" applyAlignment="1">
      <alignment horizontal="center" vertical="center"/>
      <protection/>
    </xf>
    <xf numFmtId="0" fontId="17" fillId="0" borderId="71" xfId="57" applyFont="1" applyFill="1" applyBorder="1" applyAlignment="1">
      <alignment horizontal="center" vertical="center" wrapText="1"/>
      <protection/>
    </xf>
    <xf numFmtId="0" fontId="17" fillId="0" borderId="71" xfId="0" applyFont="1" applyFill="1" applyBorder="1" applyAlignment="1" quotePrefix="1">
      <alignment horizontal="center" vertical="center"/>
    </xf>
    <xf numFmtId="167" fontId="17" fillId="0" borderId="71" xfId="57" applyNumberFormat="1" applyFont="1" applyFill="1" applyBorder="1" applyAlignment="1">
      <alignment horizontal="center" vertical="center"/>
      <protection/>
    </xf>
    <xf numFmtId="167" fontId="17" fillId="0" borderId="72" xfId="57" applyNumberFormat="1" applyFont="1" applyFill="1" applyBorder="1" applyAlignment="1">
      <alignment horizontal="center" vertical="center"/>
      <protection/>
    </xf>
    <xf numFmtId="0" fontId="122" fillId="37" borderId="26" xfId="57" applyFont="1" applyFill="1" applyBorder="1" applyAlignment="1">
      <alignment horizontal="center" vertical="center" wrapText="1"/>
      <protection/>
    </xf>
    <xf numFmtId="0" fontId="122" fillId="37" borderId="47" xfId="57" applyFont="1" applyFill="1" applyBorder="1" applyAlignment="1">
      <alignment horizontal="center" vertical="center" wrapText="1"/>
      <protection/>
    </xf>
    <xf numFmtId="164" fontId="122" fillId="37" borderId="30" xfId="0" applyNumberFormat="1" applyFont="1" applyFill="1" applyBorder="1" applyAlignment="1">
      <alignment horizontal="center" vertical="center" wrapText="1"/>
    </xf>
    <xf numFmtId="164" fontId="122" fillId="37" borderId="50" xfId="0" applyNumberFormat="1" applyFont="1" applyFill="1" applyBorder="1" applyAlignment="1">
      <alignment horizontal="center" vertical="center" wrapText="1"/>
    </xf>
    <xf numFmtId="164" fontId="122" fillId="37" borderId="26" xfId="57" applyNumberFormat="1" applyFont="1" applyFill="1" applyBorder="1" applyAlignment="1">
      <alignment horizontal="center" vertical="center" wrapText="1"/>
      <protection/>
    </xf>
    <xf numFmtId="164" fontId="122" fillId="37" borderId="47" xfId="57" applyNumberFormat="1" applyFont="1" applyFill="1" applyBorder="1" applyAlignment="1">
      <alignment horizontal="center" vertical="center"/>
      <protection/>
    </xf>
    <xf numFmtId="164" fontId="7" fillId="0" borderId="48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7" fontId="18" fillId="0" borderId="48" xfId="0" applyNumberFormat="1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167" fontId="18" fillId="0" borderId="30" xfId="0" applyNumberFormat="1" applyFont="1" applyFill="1" applyBorder="1" applyAlignment="1">
      <alignment horizontal="center" vertical="center"/>
    </xf>
    <xf numFmtId="167" fontId="18" fillId="0" borderId="73" xfId="0" applyNumberFormat="1" applyFont="1" applyFill="1" applyBorder="1" applyAlignment="1">
      <alignment horizontal="center" vertical="center"/>
    </xf>
    <xf numFmtId="167" fontId="18" fillId="0" borderId="74" xfId="0" applyNumberFormat="1" applyFont="1" applyFill="1" applyBorder="1" applyAlignment="1">
      <alignment horizontal="center" vertical="center"/>
    </xf>
    <xf numFmtId="167" fontId="18" fillId="0" borderId="75" xfId="0" applyNumberFormat="1" applyFont="1" applyFill="1" applyBorder="1" applyAlignment="1">
      <alignment horizontal="center" vertical="center"/>
    </xf>
    <xf numFmtId="164" fontId="122" fillId="37" borderId="29" xfId="0" applyNumberFormat="1" applyFont="1" applyFill="1" applyBorder="1" applyAlignment="1">
      <alignment horizontal="center" vertical="center" wrapText="1"/>
    </xf>
    <xf numFmtId="164" fontId="122" fillId="37" borderId="76" xfId="0" applyNumberFormat="1" applyFont="1" applyFill="1" applyBorder="1" applyAlignment="1">
      <alignment horizontal="center" vertical="center" wrapText="1"/>
    </xf>
    <xf numFmtId="164" fontId="122" fillId="37" borderId="75" xfId="0" applyNumberFormat="1" applyFont="1" applyFill="1" applyBorder="1" applyAlignment="1">
      <alignment horizontal="center" vertical="center" wrapText="1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77" xfId="0" applyNumberFormat="1" applyFont="1" applyFill="1" applyBorder="1" applyAlignment="1">
      <alignment horizontal="center" vertical="center"/>
    </xf>
    <xf numFmtId="167" fontId="17" fillId="0" borderId="74" xfId="0" applyNumberFormat="1" applyFont="1" applyFill="1" applyBorder="1" applyAlignment="1">
      <alignment horizontal="center" vertical="center"/>
    </xf>
    <xf numFmtId="167" fontId="17" fillId="0" borderId="78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TRA ASIA SERVICE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819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2</xdr:col>
      <xdr:colOff>285750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48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866775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3714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1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2971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2</xdr:col>
      <xdr:colOff>457200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3686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1</xdr:col>
      <xdr:colOff>914400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3752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161925</xdr:rowOff>
    </xdr:from>
    <xdr:to>
      <xdr:col>1</xdr:col>
      <xdr:colOff>876300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3724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4"/>
  <sheetViews>
    <sheetView showGridLines="0" tabSelected="1" zoomScaleSheetLayoutView="78" zoomScalePageLayoutView="0" workbookViewId="0" topLeftCell="A1">
      <selection activeCell="D15" sqref="D15"/>
    </sheetView>
  </sheetViews>
  <sheetFormatPr defaultColWidth="9.140625" defaultRowHeight="15"/>
  <cols>
    <col min="2" max="2" width="13.8515625" style="0" customWidth="1"/>
    <col min="3" max="3" width="18.8515625" style="0" customWidth="1"/>
    <col min="4" max="4" width="17.57421875" style="0" customWidth="1"/>
    <col min="5" max="5" width="16.421875" style="0" bestFit="1" customWidth="1"/>
    <col min="6" max="6" width="14.8515625" style="0" customWidth="1"/>
    <col min="7" max="7" width="12.7109375" style="0" customWidth="1"/>
  </cols>
  <sheetData>
    <row r="6" spans="2:7" ht="21">
      <c r="B6" s="102" t="s">
        <v>103</v>
      </c>
      <c r="C6" s="103" t="s">
        <v>101</v>
      </c>
      <c r="D6" s="169" t="s">
        <v>104</v>
      </c>
      <c r="E6" s="169"/>
      <c r="F6" s="169"/>
      <c r="G6" s="169"/>
    </row>
    <row r="7" spans="2:7" ht="21">
      <c r="B7" s="74" t="s">
        <v>72</v>
      </c>
      <c r="C7" s="71" t="s">
        <v>102</v>
      </c>
      <c r="D7" s="71" t="s">
        <v>46</v>
      </c>
      <c r="E7" s="71" t="s">
        <v>47</v>
      </c>
      <c r="F7" s="71"/>
      <c r="G7" s="71"/>
    </row>
    <row r="8" spans="2:7" ht="21">
      <c r="B8" s="74" t="s">
        <v>73</v>
      </c>
      <c r="C8" s="71" t="s">
        <v>102</v>
      </c>
      <c r="D8" s="71" t="s">
        <v>46</v>
      </c>
      <c r="E8" s="71"/>
      <c r="F8" s="71"/>
      <c r="G8" s="71"/>
    </row>
    <row r="9" spans="2:7" ht="21">
      <c r="B9" s="75" t="s">
        <v>117</v>
      </c>
      <c r="C9" s="71" t="s">
        <v>81</v>
      </c>
      <c r="D9" s="71" t="s">
        <v>58</v>
      </c>
      <c r="E9" s="71"/>
      <c r="F9" s="71"/>
      <c r="G9" s="71"/>
    </row>
    <row r="10" spans="2:7" ht="21">
      <c r="B10" s="74" t="s">
        <v>83</v>
      </c>
      <c r="C10" s="71" t="s">
        <v>102</v>
      </c>
      <c r="D10" s="71" t="s">
        <v>105</v>
      </c>
      <c r="E10" s="71" t="s">
        <v>106</v>
      </c>
      <c r="F10" s="71" t="s">
        <v>107</v>
      </c>
      <c r="G10" s="71"/>
    </row>
    <row r="11" spans="2:7" ht="21">
      <c r="B11" s="74" t="s">
        <v>82</v>
      </c>
      <c r="C11" s="71" t="s">
        <v>102</v>
      </c>
      <c r="D11" s="71" t="s">
        <v>109</v>
      </c>
      <c r="E11" s="71" t="s">
        <v>105</v>
      </c>
      <c r="F11" s="71" t="s">
        <v>110</v>
      </c>
      <c r="G11" s="71" t="s">
        <v>106</v>
      </c>
    </row>
    <row r="12" spans="2:7" ht="21">
      <c r="B12" s="74" t="s">
        <v>94</v>
      </c>
      <c r="C12" s="71" t="s">
        <v>108</v>
      </c>
      <c r="D12" s="71" t="s">
        <v>110</v>
      </c>
      <c r="E12" s="71" t="s">
        <v>109</v>
      </c>
      <c r="F12" s="71" t="s">
        <v>105</v>
      </c>
      <c r="G12" s="71" t="s">
        <v>106</v>
      </c>
    </row>
    <row r="13" spans="2:7" ht="21">
      <c r="B13" s="74" t="s">
        <v>100</v>
      </c>
      <c r="C13" s="71" t="s">
        <v>108</v>
      </c>
      <c r="D13" s="71" t="s">
        <v>111</v>
      </c>
      <c r="E13" s="71" t="s">
        <v>106</v>
      </c>
      <c r="F13" s="71" t="s">
        <v>107</v>
      </c>
      <c r="G13" s="71"/>
    </row>
    <row r="14" spans="2:7" ht="21">
      <c r="B14" s="162" t="s">
        <v>279</v>
      </c>
      <c r="C14" s="71" t="s">
        <v>46</v>
      </c>
      <c r="D14" s="71" t="s">
        <v>47</v>
      </c>
      <c r="E14" s="71" t="s">
        <v>80</v>
      </c>
      <c r="F14" s="71" t="s">
        <v>283</v>
      </c>
      <c r="G14" s="71" t="s">
        <v>284</v>
      </c>
    </row>
  </sheetData>
  <sheetProtection/>
  <mergeCells count="1">
    <mergeCell ref="D6:G6"/>
  </mergeCells>
  <hyperlinks>
    <hyperlink ref="B7" location="SAS!A1" display="SAS"/>
    <hyperlink ref="B8" location="SAC!A1" display="SAC"/>
    <hyperlink ref="B10" location="SW2!A1" display="SW2"/>
    <hyperlink ref="B11" location="WA1!A1" display="WA1"/>
    <hyperlink ref="B12" location="ARB!A1" display="ARB"/>
    <hyperlink ref="B13" location="ARS!A1" display="ARS"/>
    <hyperlink ref="B9" location="'EA1 (MOMBASA)'!A1" display="AE1"/>
    <hyperlink ref="B14" location="AIM!Print_Area" display="AIM"/>
  </hyperlink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view="pageBreakPreview" zoomScale="90" zoomScaleNormal="85" zoomScaleSheetLayoutView="90" zoomScalePageLayoutView="0" workbookViewId="0" topLeftCell="A1">
      <selection activeCell="H14" sqref="H14"/>
    </sheetView>
  </sheetViews>
  <sheetFormatPr defaultColWidth="9.140625" defaultRowHeight="15"/>
  <cols>
    <col min="1" max="1" width="9.7109375" style="0" customWidth="1"/>
    <col min="2" max="2" width="21.7109375" style="0" customWidth="1"/>
    <col min="3" max="3" width="2.57421875" style="0" customWidth="1"/>
    <col min="5" max="5" width="27.00390625" style="0" customWidth="1"/>
    <col min="6" max="6" width="2.28125" style="0" customWidth="1"/>
    <col min="8" max="8" width="18.421875" style="0" customWidth="1"/>
    <col min="9" max="9" width="1.8515625" style="0" customWidth="1"/>
    <col min="10" max="10" width="9.421875" style="0" customWidth="1"/>
    <col min="11" max="11" width="16.28125" style="0" customWidth="1"/>
    <col min="12" max="12" width="2.28125" style="0" customWidth="1"/>
    <col min="14" max="14" width="15.421875" style="0" customWidth="1"/>
    <col min="15" max="15" width="3.57421875" style="0" customWidth="1"/>
  </cols>
  <sheetData>
    <row r="2" spans="1:16" ht="14.25">
      <c r="A2" s="104" t="s">
        <v>72</v>
      </c>
      <c r="B2" s="104"/>
      <c r="C2" s="104"/>
      <c r="D2" s="104" t="s">
        <v>73</v>
      </c>
      <c r="E2" s="104"/>
      <c r="F2" s="104"/>
      <c r="G2" s="104" t="s">
        <v>83</v>
      </c>
      <c r="H2" s="104"/>
      <c r="I2" s="104"/>
      <c r="J2" s="104" t="s">
        <v>82</v>
      </c>
      <c r="K2" s="104"/>
      <c r="L2" s="104"/>
      <c r="M2" s="104" t="s">
        <v>94</v>
      </c>
      <c r="N2" s="104"/>
      <c r="O2" s="104"/>
      <c r="P2" s="104" t="s">
        <v>100</v>
      </c>
    </row>
    <row r="3" spans="1:17" ht="25.5">
      <c r="A3" s="69" t="s">
        <v>69</v>
      </c>
      <c r="B3" s="67" t="s">
        <v>70</v>
      </c>
      <c r="D3" s="67" t="s">
        <v>69</v>
      </c>
      <c r="E3" s="67" t="s">
        <v>70</v>
      </c>
      <c r="G3" s="67" t="s">
        <v>69</v>
      </c>
      <c r="H3" s="67" t="s">
        <v>70</v>
      </c>
      <c r="J3" s="67" t="s">
        <v>69</v>
      </c>
      <c r="K3" s="67" t="s">
        <v>70</v>
      </c>
      <c r="M3" s="67" t="s">
        <v>69</v>
      </c>
      <c r="N3" s="67" t="s">
        <v>70</v>
      </c>
      <c r="P3" s="67" t="s">
        <v>75</v>
      </c>
      <c r="Q3" s="67" t="s">
        <v>76</v>
      </c>
    </row>
    <row r="4" spans="1:17" ht="24.75">
      <c r="A4" s="290" t="s">
        <v>381</v>
      </c>
      <c r="B4" s="291" t="s">
        <v>84</v>
      </c>
      <c r="D4" s="290" t="s">
        <v>388</v>
      </c>
      <c r="E4" s="291" t="s">
        <v>84</v>
      </c>
      <c r="G4" s="290" t="s">
        <v>265</v>
      </c>
      <c r="H4" s="291" t="s">
        <v>84</v>
      </c>
      <c r="J4" s="290" t="s">
        <v>409</v>
      </c>
      <c r="K4" s="291" t="s">
        <v>410</v>
      </c>
      <c r="M4" s="33" t="s">
        <v>90</v>
      </c>
      <c r="N4" s="68" t="s">
        <v>41</v>
      </c>
      <c r="P4" s="33" t="s">
        <v>77</v>
      </c>
      <c r="Q4" s="33" t="s">
        <v>78</v>
      </c>
    </row>
    <row r="5" spans="1:17" ht="24.75">
      <c r="A5" s="290" t="s">
        <v>299</v>
      </c>
      <c r="B5" s="291" t="s">
        <v>297</v>
      </c>
      <c r="D5" s="290" t="s">
        <v>165</v>
      </c>
      <c r="E5" s="291" t="s">
        <v>166</v>
      </c>
      <c r="G5" s="290" t="s">
        <v>266</v>
      </c>
      <c r="H5" s="291" t="s">
        <v>84</v>
      </c>
      <c r="J5" s="290" t="s">
        <v>85</v>
      </c>
      <c r="K5" s="291" t="s">
        <v>86</v>
      </c>
      <c r="M5" s="33" t="s">
        <v>91</v>
      </c>
      <c r="N5" s="68" t="s">
        <v>42</v>
      </c>
      <c r="P5" s="33" t="s">
        <v>79</v>
      </c>
      <c r="Q5" s="33" t="s">
        <v>80</v>
      </c>
    </row>
    <row r="6" spans="1:17" ht="14.25">
      <c r="A6" s="290" t="s">
        <v>131</v>
      </c>
      <c r="B6" s="291" t="s">
        <v>125</v>
      </c>
      <c r="D6" s="290" t="s">
        <v>389</v>
      </c>
      <c r="E6" s="291" t="s">
        <v>390</v>
      </c>
      <c r="G6" s="290" t="s">
        <v>205</v>
      </c>
      <c r="H6" s="291" t="s">
        <v>193</v>
      </c>
      <c r="J6" s="290" t="s">
        <v>182</v>
      </c>
      <c r="K6" s="291" t="s">
        <v>180</v>
      </c>
      <c r="M6" s="33" t="s">
        <v>92</v>
      </c>
      <c r="N6" s="68" t="s">
        <v>39</v>
      </c>
      <c r="P6" s="33" t="s">
        <v>96</v>
      </c>
      <c r="Q6" s="33" t="s">
        <v>97</v>
      </c>
    </row>
    <row r="7" spans="1:17" ht="24.75">
      <c r="A7" s="290" t="s">
        <v>199</v>
      </c>
      <c r="B7" s="291" t="s">
        <v>162</v>
      </c>
      <c r="D7" s="290" t="s">
        <v>167</v>
      </c>
      <c r="E7" s="291" t="s">
        <v>168</v>
      </c>
      <c r="G7" s="290" t="s">
        <v>206</v>
      </c>
      <c r="H7" s="291" t="s">
        <v>121</v>
      </c>
      <c r="J7" s="290" t="s">
        <v>317</v>
      </c>
      <c r="K7" s="291" t="s">
        <v>312</v>
      </c>
      <c r="M7" s="33" t="s">
        <v>93</v>
      </c>
      <c r="N7" s="68" t="s">
        <v>40</v>
      </c>
      <c r="P7" s="33" t="s">
        <v>98</v>
      </c>
      <c r="Q7" s="33" t="s">
        <v>99</v>
      </c>
    </row>
    <row r="8" spans="1:11" ht="24.75">
      <c r="A8" s="290" t="s">
        <v>250</v>
      </c>
      <c r="B8" s="291" t="s">
        <v>251</v>
      </c>
      <c r="D8" s="290" t="s">
        <v>222</v>
      </c>
      <c r="E8" s="291" t="s">
        <v>223</v>
      </c>
      <c r="G8" s="290" t="s">
        <v>207</v>
      </c>
      <c r="H8" s="291" t="s">
        <v>136</v>
      </c>
      <c r="J8" s="290" t="s">
        <v>87</v>
      </c>
      <c r="K8" s="291" t="s">
        <v>31</v>
      </c>
    </row>
    <row r="9" spans="1:13" ht="24.75">
      <c r="A9" s="290" t="s">
        <v>71</v>
      </c>
      <c r="B9" s="291" t="s">
        <v>67</v>
      </c>
      <c r="D9" s="290" t="s">
        <v>224</v>
      </c>
      <c r="E9" s="291" t="s">
        <v>225</v>
      </c>
      <c r="G9" s="290" t="s">
        <v>208</v>
      </c>
      <c r="H9" s="291" t="s">
        <v>115</v>
      </c>
      <c r="J9" s="290" t="s">
        <v>88</v>
      </c>
      <c r="K9" s="291" t="s">
        <v>89</v>
      </c>
      <c r="M9" s="156" t="s">
        <v>117</v>
      </c>
    </row>
    <row r="10" spans="1:14" ht="24.75">
      <c r="A10" s="290" t="s">
        <v>382</v>
      </c>
      <c r="B10" s="291" t="s">
        <v>383</v>
      </c>
      <c r="D10" s="290" t="s">
        <v>391</v>
      </c>
      <c r="E10" s="291" t="s">
        <v>392</v>
      </c>
      <c r="G10" s="290" t="s">
        <v>209</v>
      </c>
      <c r="H10" s="291" t="s">
        <v>203</v>
      </c>
      <c r="J10" s="290" t="s">
        <v>183</v>
      </c>
      <c r="K10" s="291" t="s">
        <v>139</v>
      </c>
      <c r="M10" s="67" t="s">
        <v>69</v>
      </c>
      <c r="N10" s="67" t="s">
        <v>70</v>
      </c>
    </row>
    <row r="11" spans="1:14" ht="24.75">
      <c r="A11" s="290" t="s">
        <v>200</v>
      </c>
      <c r="B11" s="291" t="s">
        <v>161</v>
      </c>
      <c r="D11" s="290" t="s">
        <v>211</v>
      </c>
      <c r="E11" s="291" t="s">
        <v>74</v>
      </c>
      <c r="G11" s="290" t="s">
        <v>210</v>
      </c>
      <c r="H11" s="291" t="s">
        <v>29</v>
      </c>
      <c r="J11" s="290" t="s">
        <v>318</v>
      </c>
      <c r="K11" s="291" t="s">
        <v>267</v>
      </c>
      <c r="M11" s="290" t="s">
        <v>404</v>
      </c>
      <c r="N11" s="291" t="s">
        <v>84</v>
      </c>
    </row>
    <row r="12" spans="1:14" ht="24.75">
      <c r="A12" s="290" t="s">
        <v>201</v>
      </c>
      <c r="B12" s="291" t="s">
        <v>163</v>
      </c>
      <c r="D12" s="290" t="s">
        <v>393</v>
      </c>
      <c r="E12" s="291" t="s">
        <v>394</v>
      </c>
      <c r="G12" s="290" t="s">
        <v>212</v>
      </c>
      <c r="H12" s="291" t="s">
        <v>179</v>
      </c>
      <c r="J12" s="290" t="s">
        <v>319</v>
      </c>
      <c r="K12" s="291" t="s">
        <v>135</v>
      </c>
      <c r="M12" s="290" t="s">
        <v>405</v>
      </c>
      <c r="N12" s="291" t="s">
        <v>350</v>
      </c>
    </row>
    <row r="13" spans="1:14" ht="14.25">
      <c r="A13" s="290" t="s">
        <v>202</v>
      </c>
      <c r="B13" s="291" t="s">
        <v>190</v>
      </c>
      <c r="D13" s="290" t="s">
        <v>169</v>
      </c>
      <c r="E13" s="291" t="s">
        <v>170</v>
      </c>
      <c r="G13" s="290" t="s">
        <v>213</v>
      </c>
      <c r="H13" s="291" t="s">
        <v>114</v>
      </c>
      <c r="J13" s="290" t="s">
        <v>184</v>
      </c>
      <c r="K13" s="291" t="s">
        <v>138</v>
      </c>
      <c r="M13" s="290" t="s">
        <v>172</v>
      </c>
      <c r="N13" s="291" t="s">
        <v>113</v>
      </c>
    </row>
    <row r="14" spans="1:14" ht="24.75">
      <c r="A14" s="156" t="s">
        <v>279</v>
      </c>
      <c r="D14" s="290" t="s">
        <v>192</v>
      </c>
      <c r="E14" s="291" t="s">
        <v>191</v>
      </c>
      <c r="G14" s="290" t="s">
        <v>214</v>
      </c>
      <c r="H14" s="291" t="s">
        <v>215</v>
      </c>
      <c r="J14" s="290" t="s">
        <v>239</v>
      </c>
      <c r="K14" s="291" t="s">
        <v>240</v>
      </c>
      <c r="M14" s="290" t="s">
        <v>173</v>
      </c>
      <c r="N14" s="291" t="s">
        <v>119</v>
      </c>
    </row>
    <row r="15" spans="1:14" ht="24.75">
      <c r="A15" s="67" t="s">
        <v>69</v>
      </c>
      <c r="B15" s="67" t="s">
        <v>70</v>
      </c>
      <c r="G15" s="290" t="s">
        <v>177</v>
      </c>
      <c r="H15" s="291" t="s">
        <v>28</v>
      </c>
      <c r="J15" s="290" t="s">
        <v>185</v>
      </c>
      <c r="K15" s="291" t="s">
        <v>181</v>
      </c>
      <c r="M15" s="290" t="s">
        <v>174</v>
      </c>
      <c r="N15" s="291" t="s">
        <v>68</v>
      </c>
    </row>
    <row r="16" spans="1:14" ht="14.25">
      <c r="A16" s="33" t="s">
        <v>341</v>
      </c>
      <c r="B16" s="68" t="s">
        <v>337</v>
      </c>
      <c r="J16" s="290" t="s">
        <v>186</v>
      </c>
      <c r="K16" s="291" t="s">
        <v>187</v>
      </c>
      <c r="M16" s="290" t="s">
        <v>175</v>
      </c>
      <c r="N16" s="291" t="s">
        <v>118</v>
      </c>
    </row>
    <row r="17" spans="1:14" ht="14.25">
      <c r="A17" s="33" t="s">
        <v>371</v>
      </c>
      <c r="B17" s="68" t="s">
        <v>358</v>
      </c>
      <c r="J17" s="290" t="s">
        <v>188</v>
      </c>
      <c r="K17" s="291" t="s">
        <v>137</v>
      </c>
      <c r="M17" s="290" t="s">
        <v>176</v>
      </c>
      <c r="N17" s="291" t="s">
        <v>65</v>
      </c>
    </row>
    <row r="18" spans="1:14" ht="14.25">
      <c r="A18" s="33" t="s">
        <v>269</v>
      </c>
      <c r="B18" s="68" t="s">
        <v>270</v>
      </c>
      <c r="J18" s="290" t="s">
        <v>189</v>
      </c>
      <c r="K18" s="291" t="s">
        <v>140</v>
      </c>
      <c r="M18" s="290" t="s">
        <v>177</v>
      </c>
      <c r="N18" s="291" t="s">
        <v>28</v>
      </c>
    </row>
    <row r="19" spans="1:14" ht="24.75">
      <c r="A19" s="33" t="s">
        <v>271</v>
      </c>
      <c r="B19" s="68" t="s">
        <v>272</v>
      </c>
      <c r="M19" s="290" t="s">
        <v>178</v>
      </c>
      <c r="N19" s="291" t="s">
        <v>134</v>
      </c>
    </row>
    <row r="20" spans="1:2" ht="14.25">
      <c r="A20" s="33" t="s">
        <v>342</v>
      </c>
      <c r="B20" s="68" t="s">
        <v>339</v>
      </c>
    </row>
    <row r="21" spans="1:2" ht="14.25">
      <c r="A21" s="33" t="s">
        <v>273</v>
      </c>
      <c r="B21" s="68" t="s">
        <v>274</v>
      </c>
    </row>
    <row r="22" spans="1:2" ht="14.25">
      <c r="A22" s="33" t="s">
        <v>275</v>
      </c>
      <c r="B22" s="68" t="s">
        <v>276</v>
      </c>
    </row>
    <row r="23" spans="1:2" ht="14.25">
      <c r="A23" s="33" t="s">
        <v>277</v>
      </c>
      <c r="B23" s="68" t="s">
        <v>278</v>
      </c>
    </row>
    <row r="24" spans="1:2" ht="14.25">
      <c r="A24" s="33" t="s">
        <v>192</v>
      </c>
      <c r="B24" s="68" t="s">
        <v>191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view="pageBreakPreview" zoomScale="55" zoomScaleNormal="55" zoomScaleSheetLayoutView="55" zoomScalePageLayoutView="0" workbookViewId="0" topLeftCell="A1">
      <pane ySplit="6" topLeftCell="A22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3" width="18.00390625" style="0" customWidth="1"/>
    <col min="14" max="14" width="19.140625" style="0" customWidth="1"/>
  </cols>
  <sheetData>
    <row r="1" ht="15">
      <c r="J1" s="26"/>
    </row>
    <row r="2" spans="1:20" ht="16.5" customHeight="1">
      <c r="A2" s="1"/>
      <c r="B2" s="1"/>
      <c r="C2" s="1"/>
      <c r="D2" s="72"/>
      <c r="G2" s="1"/>
      <c r="H2" s="1"/>
      <c r="I2" s="1"/>
      <c r="J2" s="10" t="s">
        <v>359</v>
      </c>
      <c r="K2" s="91"/>
      <c r="L2" s="1"/>
      <c r="M2" s="1"/>
      <c r="N2" s="10"/>
      <c r="O2" s="1"/>
      <c r="P2" s="1"/>
      <c r="Q2" s="1"/>
      <c r="R2" s="1"/>
      <c r="S2" s="1"/>
      <c r="T2" s="1"/>
    </row>
    <row r="3" spans="1:20" ht="51.75" customHeight="1">
      <c r="A3" s="1"/>
      <c r="B3" s="1"/>
      <c r="C3" s="1"/>
      <c r="D3" s="105" t="s">
        <v>320</v>
      </c>
      <c r="F3" s="1"/>
      <c r="G3" s="1"/>
      <c r="H3" s="1"/>
      <c r="I3" s="1"/>
      <c r="J3" s="22"/>
      <c r="K3" s="1"/>
      <c r="O3" s="1"/>
      <c r="P3" s="1"/>
      <c r="Q3" s="1"/>
      <c r="R3" s="1"/>
      <c r="S3" s="1"/>
      <c r="T3" s="1"/>
    </row>
    <row r="4" spans="1:20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</row>
    <row r="5" spans="1:20" ht="34.5" customHeight="1">
      <c r="A5" s="170" t="s">
        <v>11</v>
      </c>
      <c r="B5" s="172" t="s">
        <v>12</v>
      </c>
      <c r="C5" s="174" t="s">
        <v>0</v>
      </c>
      <c r="D5" s="176" t="s">
        <v>1</v>
      </c>
      <c r="E5" s="176" t="s">
        <v>2</v>
      </c>
      <c r="F5" s="176" t="s">
        <v>3</v>
      </c>
      <c r="G5" s="176" t="s">
        <v>8</v>
      </c>
      <c r="H5" s="174" t="s">
        <v>285</v>
      </c>
      <c r="I5" s="172" t="s">
        <v>4</v>
      </c>
      <c r="J5" s="176" t="s">
        <v>5</v>
      </c>
      <c r="K5" s="178" t="s">
        <v>321</v>
      </c>
      <c r="L5" s="161" t="s">
        <v>80</v>
      </c>
      <c r="M5" s="159" t="s">
        <v>283</v>
      </c>
      <c r="N5" s="119" t="s">
        <v>284</v>
      </c>
      <c r="O5" s="9"/>
      <c r="P5" s="9"/>
      <c r="Q5" s="9"/>
      <c r="R5" s="9"/>
      <c r="S5" s="9"/>
      <c r="T5" s="9"/>
    </row>
    <row r="6" spans="1:20" ht="34.5" customHeight="1">
      <c r="A6" s="171"/>
      <c r="B6" s="173"/>
      <c r="C6" s="175"/>
      <c r="D6" s="177"/>
      <c r="E6" s="177"/>
      <c r="F6" s="177"/>
      <c r="G6" s="177"/>
      <c r="H6" s="175"/>
      <c r="I6" s="173"/>
      <c r="J6" s="177"/>
      <c r="K6" s="179"/>
      <c r="L6" s="160" t="s">
        <v>280</v>
      </c>
      <c r="M6" s="160" t="s">
        <v>281</v>
      </c>
      <c r="N6" s="123" t="s">
        <v>282</v>
      </c>
      <c r="O6" s="9"/>
      <c r="P6" s="9"/>
      <c r="Q6" s="9"/>
      <c r="R6" s="9"/>
      <c r="S6" s="9"/>
      <c r="T6" s="9"/>
    </row>
    <row r="7" spans="1:14" s="144" customFormat="1" ht="55.5" customHeight="1" hidden="1">
      <c r="A7" s="163" t="s">
        <v>156</v>
      </c>
      <c r="B7" s="164" t="s">
        <v>238</v>
      </c>
      <c r="C7" s="165">
        <v>43759</v>
      </c>
      <c r="D7" s="166" t="s">
        <v>151</v>
      </c>
      <c r="E7" s="166" t="s">
        <v>152</v>
      </c>
      <c r="F7" s="166" t="s">
        <v>7</v>
      </c>
      <c r="G7" s="166" t="s">
        <v>60</v>
      </c>
      <c r="H7" s="166">
        <f aca="true" t="shared" si="0" ref="H7:H15">C7+6</f>
        <v>43765</v>
      </c>
      <c r="I7" s="167" t="s">
        <v>276</v>
      </c>
      <c r="J7" s="167" t="s">
        <v>287</v>
      </c>
      <c r="K7" s="168">
        <v>43767</v>
      </c>
      <c r="L7" s="168">
        <f aca="true" t="shared" si="1" ref="L7:L13">K7+23</f>
        <v>43790</v>
      </c>
      <c r="M7" s="168">
        <f aca="true" t="shared" si="2" ref="M7:M13">K7+25</f>
        <v>43792</v>
      </c>
      <c r="N7" s="168">
        <f aca="true" t="shared" si="3" ref="N7:N13">K7+26</f>
        <v>43793</v>
      </c>
    </row>
    <row r="8" spans="1:14" s="144" customFormat="1" ht="55.5" customHeight="1" hidden="1">
      <c r="A8" s="163" t="s">
        <v>157</v>
      </c>
      <c r="B8" s="164" t="s">
        <v>249</v>
      </c>
      <c r="C8" s="165">
        <v>43766</v>
      </c>
      <c r="D8" s="166" t="s">
        <v>151</v>
      </c>
      <c r="E8" s="166" t="s">
        <v>152</v>
      </c>
      <c r="F8" s="166" t="s">
        <v>7</v>
      </c>
      <c r="G8" s="166" t="s">
        <v>60</v>
      </c>
      <c r="H8" s="166">
        <f t="shared" si="0"/>
        <v>43772</v>
      </c>
      <c r="I8" s="167" t="s">
        <v>278</v>
      </c>
      <c r="J8" s="167" t="s">
        <v>289</v>
      </c>
      <c r="K8" s="168">
        <f aca="true" t="shared" si="4" ref="K8:K24">K7+7</f>
        <v>43774</v>
      </c>
      <c r="L8" s="168">
        <f t="shared" si="1"/>
        <v>43797</v>
      </c>
      <c r="M8" s="168">
        <f t="shared" si="2"/>
        <v>43799</v>
      </c>
      <c r="N8" s="168">
        <f t="shared" si="3"/>
        <v>43800</v>
      </c>
    </row>
    <row r="9" spans="1:14" s="144" customFormat="1" ht="55.5" customHeight="1" hidden="1">
      <c r="A9" s="163" t="s">
        <v>158</v>
      </c>
      <c r="B9" s="164" t="s">
        <v>217</v>
      </c>
      <c r="C9" s="165">
        <v>43773</v>
      </c>
      <c r="D9" s="166" t="s">
        <v>151</v>
      </c>
      <c r="E9" s="166" t="s">
        <v>152</v>
      </c>
      <c r="F9" s="166" t="s">
        <v>7</v>
      </c>
      <c r="G9" s="166" t="s">
        <v>60</v>
      </c>
      <c r="H9" s="166">
        <f t="shared" si="0"/>
        <v>43779</v>
      </c>
      <c r="I9" s="167" t="s">
        <v>270</v>
      </c>
      <c r="J9" s="167" t="s">
        <v>288</v>
      </c>
      <c r="K9" s="168">
        <f t="shared" si="4"/>
        <v>43781</v>
      </c>
      <c r="L9" s="168">
        <f t="shared" si="1"/>
        <v>43804</v>
      </c>
      <c r="M9" s="168">
        <f t="shared" si="2"/>
        <v>43806</v>
      </c>
      <c r="N9" s="168">
        <f t="shared" si="3"/>
        <v>43807</v>
      </c>
    </row>
    <row r="10" spans="1:14" s="144" customFormat="1" ht="55.5" customHeight="1" hidden="1">
      <c r="A10" s="163" t="s">
        <v>153</v>
      </c>
      <c r="B10" s="164" t="s">
        <v>258</v>
      </c>
      <c r="C10" s="165">
        <f>C9+7</f>
        <v>43780</v>
      </c>
      <c r="D10" s="166" t="s">
        <v>151</v>
      </c>
      <c r="E10" s="166" t="s">
        <v>152</v>
      </c>
      <c r="F10" s="166" t="s">
        <v>7</v>
      </c>
      <c r="G10" s="166" t="s">
        <v>60</v>
      </c>
      <c r="H10" s="166">
        <f t="shared" si="0"/>
        <v>43786</v>
      </c>
      <c r="I10" s="167" t="s">
        <v>272</v>
      </c>
      <c r="J10" s="167" t="s">
        <v>292</v>
      </c>
      <c r="K10" s="168">
        <f t="shared" si="4"/>
        <v>43788</v>
      </c>
      <c r="L10" s="168">
        <f t="shared" si="1"/>
        <v>43811</v>
      </c>
      <c r="M10" s="168">
        <f t="shared" si="2"/>
        <v>43813</v>
      </c>
      <c r="N10" s="168">
        <f t="shared" si="3"/>
        <v>43814</v>
      </c>
    </row>
    <row r="11" spans="1:14" s="144" customFormat="1" ht="55.5" customHeight="1" hidden="1">
      <c r="A11" s="163" t="s">
        <v>66</v>
      </c>
      <c r="B11" s="164"/>
      <c r="C11" s="165">
        <f>C10+7</f>
        <v>43787</v>
      </c>
      <c r="D11" s="166" t="s">
        <v>151</v>
      </c>
      <c r="E11" s="166" t="s">
        <v>152</v>
      </c>
      <c r="F11" s="166" t="s">
        <v>7</v>
      </c>
      <c r="G11" s="166" t="s">
        <v>60</v>
      </c>
      <c r="H11" s="166">
        <f t="shared" si="0"/>
        <v>43793</v>
      </c>
      <c r="I11" s="167" t="s">
        <v>337</v>
      </c>
      <c r="J11" s="167" t="s">
        <v>315</v>
      </c>
      <c r="K11" s="168">
        <f t="shared" si="4"/>
        <v>43795</v>
      </c>
      <c r="L11" s="168">
        <f t="shared" si="1"/>
        <v>43818</v>
      </c>
      <c r="M11" s="168">
        <f t="shared" si="2"/>
        <v>43820</v>
      </c>
      <c r="N11" s="168">
        <f t="shared" si="3"/>
        <v>43821</v>
      </c>
    </row>
    <row r="12" spans="1:14" s="144" customFormat="1" ht="55.5" customHeight="1" hidden="1">
      <c r="A12" s="163" t="s">
        <v>323</v>
      </c>
      <c r="B12" s="164" t="s">
        <v>324</v>
      </c>
      <c r="C12" s="165">
        <f>C11+7</f>
        <v>43794</v>
      </c>
      <c r="D12" s="166" t="s">
        <v>151</v>
      </c>
      <c r="E12" s="166" t="s">
        <v>152</v>
      </c>
      <c r="F12" s="166" t="s">
        <v>7</v>
      </c>
      <c r="G12" s="166" t="s">
        <v>60</v>
      </c>
      <c r="H12" s="166">
        <f t="shared" si="0"/>
        <v>43800</v>
      </c>
      <c r="I12" s="167" t="s">
        <v>339</v>
      </c>
      <c r="J12" s="167" t="s">
        <v>316</v>
      </c>
      <c r="K12" s="168">
        <f t="shared" si="4"/>
        <v>43802</v>
      </c>
      <c r="L12" s="168">
        <f t="shared" si="1"/>
        <v>43825</v>
      </c>
      <c r="M12" s="168">
        <f t="shared" si="2"/>
        <v>43827</v>
      </c>
      <c r="N12" s="168">
        <f t="shared" si="3"/>
        <v>43828</v>
      </c>
    </row>
    <row r="13" spans="1:14" s="144" customFormat="1" ht="55.5" customHeight="1" hidden="1">
      <c r="A13" s="163" t="s">
        <v>160</v>
      </c>
      <c r="B13" s="164" t="s">
        <v>293</v>
      </c>
      <c r="C13" s="165">
        <f>C12+7</f>
        <v>43801</v>
      </c>
      <c r="D13" s="166" t="s">
        <v>151</v>
      </c>
      <c r="E13" s="166" t="s">
        <v>152</v>
      </c>
      <c r="F13" s="166" t="s">
        <v>7</v>
      </c>
      <c r="G13" s="166" t="s">
        <v>60</v>
      </c>
      <c r="H13" s="166">
        <f t="shared" si="0"/>
        <v>43807</v>
      </c>
      <c r="I13" s="167" t="s">
        <v>191</v>
      </c>
      <c r="J13" s="167" t="s">
        <v>290</v>
      </c>
      <c r="K13" s="168">
        <f t="shared" si="4"/>
        <v>43809</v>
      </c>
      <c r="L13" s="168">
        <f t="shared" si="1"/>
        <v>43832</v>
      </c>
      <c r="M13" s="168">
        <f t="shared" si="2"/>
        <v>43834</v>
      </c>
      <c r="N13" s="168">
        <f t="shared" si="3"/>
        <v>43835</v>
      </c>
    </row>
    <row r="14" spans="1:14" s="144" customFormat="1" ht="55.5" customHeight="1">
      <c r="A14" s="163" t="s">
        <v>150</v>
      </c>
      <c r="B14" s="164" t="s">
        <v>294</v>
      </c>
      <c r="C14" s="165">
        <v>43808</v>
      </c>
      <c r="D14" s="166" t="s">
        <v>151</v>
      </c>
      <c r="E14" s="166" t="s">
        <v>152</v>
      </c>
      <c r="F14" s="166" t="s">
        <v>7</v>
      </c>
      <c r="G14" s="166" t="s">
        <v>60</v>
      </c>
      <c r="H14" s="166">
        <f t="shared" si="0"/>
        <v>43814</v>
      </c>
      <c r="I14" s="167" t="s">
        <v>358</v>
      </c>
      <c r="J14" s="167" t="s">
        <v>335</v>
      </c>
      <c r="K14" s="168">
        <f t="shared" si="4"/>
        <v>43816</v>
      </c>
      <c r="L14" s="168">
        <f>K14+24</f>
        <v>43840</v>
      </c>
      <c r="M14" s="168">
        <f>K14+26</f>
        <v>43842</v>
      </c>
      <c r="N14" s="168">
        <f>K14+27</f>
        <v>43843</v>
      </c>
    </row>
    <row r="15" spans="1:14" s="144" customFormat="1" ht="55.5" customHeight="1">
      <c r="A15" s="163" t="s">
        <v>343</v>
      </c>
      <c r="B15" s="164" t="s">
        <v>344</v>
      </c>
      <c r="C15" s="165">
        <v>43815</v>
      </c>
      <c r="D15" s="166" t="s">
        <v>151</v>
      </c>
      <c r="E15" s="166" t="s">
        <v>152</v>
      </c>
      <c r="F15" s="166" t="s">
        <v>7</v>
      </c>
      <c r="G15" s="166" t="s">
        <v>60</v>
      </c>
      <c r="H15" s="166">
        <f t="shared" si="0"/>
        <v>43821</v>
      </c>
      <c r="I15" s="167" t="s">
        <v>66</v>
      </c>
      <c r="J15" s="167"/>
      <c r="K15" s="168">
        <f t="shared" si="4"/>
        <v>43823</v>
      </c>
      <c r="L15" s="168">
        <f aca="true" t="shared" si="5" ref="L15:L24">K15+24</f>
        <v>43847</v>
      </c>
      <c r="M15" s="168">
        <f aca="true" t="shared" si="6" ref="M15:M24">K15+26</f>
        <v>43849</v>
      </c>
      <c r="N15" s="168">
        <f aca="true" t="shared" si="7" ref="N15:N24">K15+27</f>
        <v>43850</v>
      </c>
    </row>
    <row r="16" spans="1:14" s="144" customFormat="1" ht="55.5" customHeight="1">
      <c r="A16" s="163" t="s">
        <v>154</v>
      </c>
      <c r="B16" s="164" t="s">
        <v>296</v>
      </c>
      <c r="C16" s="165">
        <v>43822</v>
      </c>
      <c r="D16" s="166" t="s">
        <v>151</v>
      </c>
      <c r="E16" s="166" t="s">
        <v>152</v>
      </c>
      <c r="F16" s="166" t="s">
        <v>7</v>
      </c>
      <c r="G16" s="166" t="s">
        <v>60</v>
      </c>
      <c r="H16" s="166">
        <f aca="true" t="shared" si="8" ref="H16:H24">C16+6</f>
        <v>43828</v>
      </c>
      <c r="I16" s="167" t="s">
        <v>274</v>
      </c>
      <c r="J16" s="167" t="s">
        <v>291</v>
      </c>
      <c r="K16" s="168">
        <f t="shared" si="4"/>
        <v>43830</v>
      </c>
      <c r="L16" s="168">
        <f t="shared" si="5"/>
        <v>43854</v>
      </c>
      <c r="M16" s="168">
        <f t="shared" si="6"/>
        <v>43856</v>
      </c>
      <c r="N16" s="168">
        <f t="shared" si="7"/>
        <v>43857</v>
      </c>
    </row>
    <row r="17" spans="1:14" s="144" customFormat="1" ht="55.5" customHeight="1">
      <c r="A17" s="163" t="s">
        <v>360</v>
      </c>
      <c r="B17" s="164" t="s">
        <v>361</v>
      </c>
      <c r="C17" s="165">
        <v>43829</v>
      </c>
      <c r="D17" s="166" t="s">
        <v>151</v>
      </c>
      <c r="E17" s="166" t="s">
        <v>152</v>
      </c>
      <c r="F17" s="166" t="s">
        <v>7</v>
      </c>
      <c r="G17" s="166" t="s">
        <v>60</v>
      </c>
      <c r="H17" s="166">
        <f t="shared" si="8"/>
        <v>43835</v>
      </c>
      <c r="I17" s="167" t="s">
        <v>276</v>
      </c>
      <c r="J17" s="167" t="s">
        <v>338</v>
      </c>
      <c r="K17" s="168">
        <f t="shared" si="4"/>
        <v>43837</v>
      </c>
      <c r="L17" s="168">
        <f t="shared" si="5"/>
        <v>43861</v>
      </c>
      <c r="M17" s="168">
        <f t="shared" si="6"/>
        <v>43863</v>
      </c>
      <c r="N17" s="168">
        <f t="shared" si="7"/>
        <v>43864</v>
      </c>
    </row>
    <row r="18" spans="1:14" s="144" customFormat="1" ht="55.5" customHeight="1">
      <c r="A18" s="163" t="s">
        <v>331</v>
      </c>
      <c r="B18" s="164" t="s">
        <v>332</v>
      </c>
      <c r="C18" s="165">
        <v>43836</v>
      </c>
      <c r="D18" s="166" t="s">
        <v>151</v>
      </c>
      <c r="E18" s="166" t="s">
        <v>152</v>
      </c>
      <c r="F18" s="166" t="s">
        <v>7</v>
      </c>
      <c r="G18" s="166" t="s">
        <v>60</v>
      </c>
      <c r="H18" s="166">
        <f t="shared" si="8"/>
        <v>43842</v>
      </c>
      <c r="I18" s="167" t="s">
        <v>278</v>
      </c>
      <c r="J18" s="167" t="s">
        <v>340</v>
      </c>
      <c r="K18" s="168">
        <f t="shared" si="4"/>
        <v>43844</v>
      </c>
      <c r="L18" s="168">
        <f t="shared" si="5"/>
        <v>43868</v>
      </c>
      <c r="M18" s="168">
        <f t="shared" si="6"/>
        <v>43870</v>
      </c>
      <c r="N18" s="168">
        <f t="shared" si="7"/>
        <v>43871</v>
      </c>
    </row>
    <row r="19" spans="1:14" s="144" customFormat="1" ht="55.5" customHeight="1">
      <c r="A19" s="163" t="s">
        <v>362</v>
      </c>
      <c r="B19" s="164" t="s">
        <v>363</v>
      </c>
      <c r="C19" s="165">
        <v>43843</v>
      </c>
      <c r="D19" s="166" t="s">
        <v>151</v>
      </c>
      <c r="E19" s="166" t="s">
        <v>152</v>
      </c>
      <c r="F19" s="166" t="s">
        <v>7</v>
      </c>
      <c r="G19" s="166" t="s">
        <v>60</v>
      </c>
      <c r="H19" s="166">
        <f t="shared" si="8"/>
        <v>43849</v>
      </c>
      <c r="I19" s="167" t="s">
        <v>270</v>
      </c>
      <c r="J19" s="167" t="s">
        <v>253</v>
      </c>
      <c r="K19" s="168">
        <f t="shared" si="4"/>
        <v>43851</v>
      </c>
      <c r="L19" s="168">
        <f t="shared" si="5"/>
        <v>43875</v>
      </c>
      <c r="M19" s="168">
        <f t="shared" si="6"/>
        <v>43877</v>
      </c>
      <c r="N19" s="168">
        <f t="shared" si="7"/>
        <v>43878</v>
      </c>
    </row>
    <row r="20" spans="1:14" s="144" customFormat="1" ht="55.5" customHeight="1">
      <c r="A20" s="163" t="s">
        <v>364</v>
      </c>
      <c r="B20" s="164" t="s">
        <v>361</v>
      </c>
      <c r="C20" s="165">
        <v>43850</v>
      </c>
      <c r="D20" s="166" t="s">
        <v>151</v>
      </c>
      <c r="E20" s="166" t="s">
        <v>152</v>
      </c>
      <c r="F20" s="166" t="s">
        <v>7</v>
      </c>
      <c r="G20" s="166" t="s">
        <v>60</v>
      </c>
      <c r="H20" s="166">
        <f t="shared" si="8"/>
        <v>43856</v>
      </c>
      <c r="I20" s="167" t="s">
        <v>272</v>
      </c>
      <c r="J20" s="167" t="s">
        <v>130</v>
      </c>
      <c r="K20" s="168">
        <f t="shared" si="4"/>
        <v>43858</v>
      </c>
      <c r="L20" s="168">
        <f t="shared" si="5"/>
        <v>43882</v>
      </c>
      <c r="M20" s="168">
        <f t="shared" si="6"/>
        <v>43884</v>
      </c>
      <c r="N20" s="168">
        <f t="shared" si="7"/>
        <v>43885</v>
      </c>
    </row>
    <row r="21" spans="1:14" s="144" customFormat="1" ht="55.5" customHeight="1">
      <c r="A21" s="163" t="s">
        <v>365</v>
      </c>
      <c r="B21" s="164" t="s">
        <v>366</v>
      </c>
      <c r="C21" s="165">
        <v>43857</v>
      </c>
      <c r="D21" s="166" t="s">
        <v>151</v>
      </c>
      <c r="E21" s="166" t="s">
        <v>152</v>
      </c>
      <c r="F21" s="166" t="s">
        <v>7</v>
      </c>
      <c r="G21" s="166" t="s">
        <v>60</v>
      </c>
      <c r="H21" s="166">
        <f t="shared" si="8"/>
        <v>43863</v>
      </c>
      <c r="I21" s="167" t="s">
        <v>337</v>
      </c>
      <c r="J21" s="167" t="s">
        <v>132</v>
      </c>
      <c r="K21" s="168">
        <f t="shared" si="4"/>
        <v>43865</v>
      </c>
      <c r="L21" s="168">
        <f t="shared" si="5"/>
        <v>43889</v>
      </c>
      <c r="M21" s="168">
        <f t="shared" si="6"/>
        <v>43891</v>
      </c>
      <c r="N21" s="168">
        <f t="shared" si="7"/>
        <v>43892</v>
      </c>
    </row>
    <row r="22" spans="1:14" s="144" customFormat="1" ht="55.5" customHeight="1">
      <c r="A22" s="163" t="s">
        <v>367</v>
      </c>
      <c r="B22" s="164" t="s">
        <v>368</v>
      </c>
      <c r="C22" s="165">
        <v>43864</v>
      </c>
      <c r="D22" s="166" t="s">
        <v>151</v>
      </c>
      <c r="E22" s="166" t="s">
        <v>152</v>
      </c>
      <c r="F22" s="166" t="s">
        <v>7</v>
      </c>
      <c r="G22" s="166" t="s">
        <v>60</v>
      </c>
      <c r="H22" s="166">
        <f t="shared" si="8"/>
        <v>43870</v>
      </c>
      <c r="I22" s="167" t="s">
        <v>339</v>
      </c>
      <c r="J22" s="167" t="s">
        <v>325</v>
      </c>
      <c r="K22" s="168">
        <f t="shared" si="4"/>
        <v>43872</v>
      </c>
      <c r="L22" s="168">
        <f t="shared" si="5"/>
        <v>43896</v>
      </c>
      <c r="M22" s="168">
        <f t="shared" si="6"/>
        <v>43898</v>
      </c>
      <c r="N22" s="168">
        <f t="shared" si="7"/>
        <v>43899</v>
      </c>
    </row>
    <row r="23" spans="1:14" s="144" customFormat="1" ht="55.5" customHeight="1">
      <c r="A23" s="163" t="s">
        <v>323</v>
      </c>
      <c r="B23" s="164" t="s">
        <v>361</v>
      </c>
      <c r="C23" s="165">
        <v>43871</v>
      </c>
      <c r="D23" s="166" t="s">
        <v>151</v>
      </c>
      <c r="E23" s="166" t="s">
        <v>152</v>
      </c>
      <c r="F23" s="166" t="s">
        <v>7</v>
      </c>
      <c r="G23" s="166" t="s">
        <v>60</v>
      </c>
      <c r="H23" s="166">
        <f t="shared" si="8"/>
        <v>43877</v>
      </c>
      <c r="I23" s="167" t="s">
        <v>191</v>
      </c>
      <c r="J23" s="167" t="s">
        <v>133</v>
      </c>
      <c r="K23" s="168">
        <f t="shared" si="4"/>
        <v>43879</v>
      </c>
      <c r="L23" s="168">
        <f t="shared" si="5"/>
        <v>43903</v>
      </c>
      <c r="M23" s="168">
        <f t="shared" si="6"/>
        <v>43905</v>
      </c>
      <c r="N23" s="168">
        <f t="shared" si="7"/>
        <v>43906</v>
      </c>
    </row>
    <row r="24" spans="1:14" s="144" customFormat="1" ht="55.5" customHeight="1">
      <c r="A24" s="163" t="s">
        <v>369</v>
      </c>
      <c r="B24" s="164" t="s">
        <v>370</v>
      </c>
      <c r="C24" s="165">
        <v>43878</v>
      </c>
      <c r="D24" s="166" t="s">
        <v>151</v>
      </c>
      <c r="E24" s="166" t="s">
        <v>152</v>
      </c>
      <c r="F24" s="166" t="s">
        <v>7</v>
      </c>
      <c r="G24" s="166" t="s">
        <v>60</v>
      </c>
      <c r="H24" s="166">
        <f t="shared" si="8"/>
        <v>43884</v>
      </c>
      <c r="I24" s="167" t="s">
        <v>358</v>
      </c>
      <c r="J24" s="167" t="s">
        <v>236</v>
      </c>
      <c r="K24" s="168">
        <f t="shared" si="4"/>
        <v>43886</v>
      </c>
      <c r="L24" s="168">
        <f t="shared" si="5"/>
        <v>43910</v>
      </c>
      <c r="M24" s="168">
        <f t="shared" si="6"/>
        <v>43912</v>
      </c>
      <c r="N24" s="168">
        <f t="shared" si="7"/>
        <v>43913</v>
      </c>
    </row>
    <row r="25" spans="1:14" s="144" customFormat="1" ht="25.5" customHeight="1">
      <c r="A25"/>
      <c r="B25"/>
      <c r="C25"/>
      <c r="D25"/>
      <c r="E25"/>
      <c r="F25"/>
      <c r="G25"/>
      <c r="H25"/>
      <c r="I25"/>
      <c r="J25" s="26"/>
      <c r="K25"/>
      <c r="L25"/>
      <c r="M25"/>
      <c r="N25"/>
    </row>
    <row r="26" spans="1:14" s="144" customFormat="1" ht="25.5" customHeight="1">
      <c r="A26" s="45" t="s">
        <v>13</v>
      </c>
      <c r="B26" s="45"/>
      <c r="C26" s="106"/>
      <c r="D26" s="106"/>
      <c r="E26" s="106"/>
      <c r="F26" s="106"/>
      <c r="G26" s="106"/>
      <c r="H26" s="158"/>
      <c r="I26" s="11" t="s">
        <v>14</v>
      </c>
      <c r="J26" s="108" t="s">
        <v>38</v>
      </c>
      <c r="K26" s="109"/>
      <c r="L26" s="1"/>
      <c r="M26" s="1"/>
      <c r="N26" s="1"/>
    </row>
    <row r="27" spans="1:14" ht="19.5">
      <c r="A27" s="45" t="s">
        <v>15</v>
      </c>
      <c r="B27" s="45"/>
      <c r="C27" s="106"/>
      <c r="D27" s="106"/>
      <c r="E27" s="106"/>
      <c r="F27" s="106"/>
      <c r="G27" s="106"/>
      <c r="H27" s="158"/>
      <c r="I27" s="111" t="s">
        <v>16</v>
      </c>
      <c r="J27" s="109"/>
      <c r="K27" s="109"/>
      <c r="L27" s="1"/>
      <c r="M27" s="1"/>
      <c r="N27" s="1"/>
    </row>
    <row r="28" spans="1:14" ht="20.25">
      <c r="A28" s="112"/>
      <c r="B28" s="112"/>
      <c r="C28" s="113"/>
      <c r="D28" s="113"/>
      <c r="E28" s="113"/>
      <c r="F28" s="113"/>
      <c r="G28" s="113"/>
      <c r="H28" s="158"/>
      <c r="I28" s="114" t="s">
        <v>244</v>
      </c>
      <c r="J28" s="109"/>
      <c r="K28" s="109"/>
      <c r="L28" s="1"/>
      <c r="M28" s="1"/>
      <c r="N28" s="1"/>
    </row>
    <row r="29" spans="1:20" ht="20.25">
      <c r="A29" s="51" t="s">
        <v>17</v>
      </c>
      <c r="B29" s="45"/>
      <c r="C29" s="12"/>
      <c r="D29" s="106"/>
      <c r="E29" s="106"/>
      <c r="F29" s="106"/>
      <c r="G29" s="106"/>
      <c r="H29" s="158"/>
      <c r="I29" s="115" t="s">
        <v>245</v>
      </c>
      <c r="J29" s="109"/>
      <c r="K29" s="109"/>
      <c r="L29" s="1"/>
      <c r="M29" s="1"/>
      <c r="N29" s="1"/>
      <c r="O29" s="1"/>
      <c r="P29" s="1"/>
      <c r="Q29" s="1"/>
      <c r="R29" s="1"/>
      <c r="S29" s="1"/>
      <c r="T29" s="1"/>
    </row>
    <row r="30" spans="1:20" ht="19.5">
      <c r="A30" s="56" t="s">
        <v>18</v>
      </c>
      <c r="B30" s="116" t="s">
        <v>19</v>
      </c>
      <c r="C30" s="13"/>
      <c r="D30" s="14"/>
      <c r="E30" s="14"/>
      <c r="F30" s="14"/>
      <c r="G30" s="14"/>
      <c r="H30" s="158"/>
      <c r="I30" s="158"/>
      <c r="J30" s="109"/>
      <c r="K30" s="109"/>
      <c r="L30" s="1"/>
      <c r="M30" s="1"/>
      <c r="N30" s="1"/>
      <c r="O30" s="1"/>
      <c r="P30" s="1"/>
      <c r="Q30" s="1"/>
      <c r="R30" s="1"/>
      <c r="S30" s="1"/>
      <c r="T30" s="1"/>
    </row>
    <row r="31" spans="1:20" ht="24.75">
      <c r="A31" s="56" t="s">
        <v>20</v>
      </c>
      <c r="B31" s="116" t="s">
        <v>21</v>
      </c>
      <c r="C31" s="13"/>
      <c r="D31" s="15"/>
      <c r="E31" s="15"/>
      <c r="F31" s="15"/>
      <c r="G31" s="15"/>
      <c r="H31" s="117" t="s">
        <v>22</v>
      </c>
      <c r="I31" s="17" t="s">
        <v>50</v>
      </c>
      <c r="J31" s="109"/>
      <c r="K31" s="109"/>
      <c r="L31" s="1"/>
      <c r="M31" s="1"/>
      <c r="N31" s="1"/>
      <c r="O31" s="1"/>
      <c r="P31" s="1"/>
      <c r="Q31" s="1"/>
      <c r="R31" s="1"/>
      <c r="S31" s="1"/>
      <c r="T31" s="1"/>
    </row>
    <row r="32" spans="1:20" ht="24.75">
      <c r="A32" s="56" t="s">
        <v>32</v>
      </c>
      <c r="B32" s="118" t="s">
        <v>33</v>
      </c>
      <c r="C32" s="32"/>
      <c r="D32" s="32"/>
      <c r="E32" s="32"/>
      <c r="F32" s="32"/>
      <c r="G32" s="32"/>
      <c r="H32" s="117" t="s">
        <v>22</v>
      </c>
      <c r="I32" s="19" t="s">
        <v>51</v>
      </c>
      <c r="J32" s="109"/>
      <c r="K32" s="109"/>
      <c r="L32" s="1"/>
      <c r="M32" s="1"/>
      <c r="N32" s="1"/>
      <c r="O32" s="1"/>
      <c r="P32" s="1"/>
      <c r="Q32" s="1"/>
      <c r="R32" s="1"/>
      <c r="S32" s="1"/>
      <c r="T32" s="1"/>
    </row>
    <row r="33" spans="1:20" ht="24.75">
      <c r="A33" s="56" t="s">
        <v>34</v>
      </c>
      <c r="B33" s="108" t="s">
        <v>35</v>
      </c>
      <c r="C33" s="113"/>
      <c r="D33" s="18"/>
      <c r="E33" s="18"/>
      <c r="F33" s="18"/>
      <c r="G33" s="18"/>
      <c r="H33" s="117" t="s">
        <v>22</v>
      </c>
      <c r="I33" s="21" t="s">
        <v>23</v>
      </c>
      <c r="J33" s="109"/>
      <c r="K33" s="109"/>
      <c r="L33" s="1"/>
      <c r="M33" s="1"/>
      <c r="N33" s="1"/>
      <c r="O33" s="1"/>
      <c r="P33" s="1"/>
      <c r="Q33" s="1"/>
      <c r="R33" s="1"/>
      <c r="S33" s="1"/>
      <c r="T33" s="1"/>
    </row>
    <row r="34" spans="1:20" ht="24.75">
      <c r="A34" s="56" t="s">
        <v>36</v>
      </c>
      <c r="B34" s="108" t="s">
        <v>37</v>
      </c>
      <c r="C34" s="113"/>
      <c r="D34" s="20"/>
      <c r="E34" s="20"/>
      <c r="F34" s="20"/>
      <c r="G34" s="20"/>
      <c r="H34" s="117" t="s">
        <v>22</v>
      </c>
      <c r="I34" s="21" t="s">
        <v>24</v>
      </c>
      <c r="J34" s="109"/>
      <c r="K34" s="109"/>
      <c r="L34" s="1"/>
      <c r="M34" s="1"/>
      <c r="N34" s="1"/>
      <c r="O34" s="1"/>
      <c r="P34" s="1"/>
      <c r="Q34" s="1"/>
      <c r="R34" s="1"/>
      <c r="S34" s="1"/>
      <c r="T34" s="1"/>
    </row>
    <row r="35" spans="1:20" ht="24.75">
      <c r="A35" s="1"/>
      <c r="B35" s="1"/>
      <c r="C35" s="1"/>
      <c r="D35" s="12"/>
      <c r="E35" s="12"/>
      <c r="F35" s="12"/>
      <c r="G35" s="12"/>
      <c r="H35" s="117" t="s">
        <v>22</v>
      </c>
      <c r="I35" s="21" t="s">
        <v>246</v>
      </c>
      <c r="J35" s="26"/>
      <c r="N35" s="1"/>
      <c r="O35" s="1"/>
      <c r="P35" s="1"/>
      <c r="Q35" s="1"/>
      <c r="R35" s="1"/>
      <c r="S35" s="1"/>
      <c r="T35" s="1"/>
    </row>
    <row r="36" spans="8:20" ht="24.75">
      <c r="H36" s="117" t="s">
        <v>22</v>
      </c>
      <c r="I36" s="21" t="s">
        <v>247</v>
      </c>
      <c r="J36" s="26"/>
      <c r="O36" s="1"/>
      <c r="P36" s="1"/>
      <c r="Q36" s="1"/>
      <c r="R36" s="1"/>
      <c r="S36" s="1"/>
      <c r="T36" s="1"/>
    </row>
    <row r="37" ht="14.25">
      <c r="J37" s="26"/>
    </row>
    <row r="38" ht="14.25">
      <c r="J38" s="26"/>
    </row>
    <row r="39" ht="14.25">
      <c r="J39" s="26"/>
    </row>
    <row r="40" ht="14.25">
      <c r="J40" s="26"/>
    </row>
    <row r="41" ht="14.25">
      <c r="J41" s="26"/>
    </row>
    <row r="42" ht="14.25">
      <c r="J42" s="26"/>
    </row>
  </sheetData>
  <sheetProtection/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hyperlinks>
    <hyperlink ref="B33" r:id="rId1" display="https://vn.one-line.com/standard-page/demurrage-and-detention-free-time-and-charges"/>
    <hyperlink ref="B34" r:id="rId2" display="https://vn.one-line.com/standard-page/local-charges-and-tariff"/>
    <hyperlink ref="J26" r:id="rId3" display="http://www.vn.one-line.com/"/>
    <hyperlink ref="B31" r:id="rId4" display="https://ecomm.one-line.com/ecom/CUP_HOM_3005.do?sessLocale=en"/>
    <hyperlink ref="B30" r:id="rId5" display="https://www.one-line.com/en/vessels "/>
    <hyperlink ref="I34" r:id="rId6" display="mailto:vn.sgn.exdoc@one-line.com"/>
    <hyperlink ref="I33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9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H73" sqref="H73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2" width="18.00390625" style="0" customWidth="1"/>
    <col min="13" max="13" width="19.140625" style="0" customWidth="1"/>
  </cols>
  <sheetData>
    <row r="1" ht="15">
      <c r="J1" s="26"/>
    </row>
    <row r="2" spans="1:19" ht="16.5" customHeight="1">
      <c r="A2" s="1"/>
      <c r="B2" s="1"/>
      <c r="C2" s="1"/>
      <c r="D2" s="72"/>
      <c r="G2" s="1"/>
      <c r="H2" s="1"/>
      <c r="I2" s="1"/>
      <c r="J2" s="10" t="s">
        <v>380</v>
      </c>
      <c r="K2" s="91"/>
      <c r="L2" s="1"/>
      <c r="M2" s="10"/>
      <c r="N2" s="1"/>
      <c r="O2" s="1"/>
      <c r="P2" s="1"/>
      <c r="Q2" s="1"/>
      <c r="R2" s="1"/>
      <c r="S2" s="1"/>
    </row>
    <row r="3" spans="1:19" ht="51.75" customHeight="1">
      <c r="A3" s="1"/>
      <c r="B3" s="1"/>
      <c r="C3" s="1"/>
      <c r="D3" s="105" t="s">
        <v>45</v>
      </c>
      <c r="F3" s="1"/>
      <c r="G3" s="1"/>
      <c r="H3" s="1"/>
      <c r="I3" s="1"/>
      <c r="J3" s="22"/>
      <c r="K3" s="1"/>
      <c r="N3" s="1"/>
      <c r="O3" s="1"/>
      <c r="P3" s="1"/>
      <c r="Q3" s="1"/>
      <c r="R3" s="1"/>
      <c r="S3" s="1"/>
    </row>
    <row r="4" spans="1:19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1"/>
      <c r="P4" s="1"/>
      <c r="Q4" s="1"/>
      <c r="R4" s="1"/>
      <c r="S4" s="1"/>
    </row>
    <row r="5" spans="1:19" ht="27.75" customHeight="1">
      <c r="A5" s="170" t="s">
        <v>11</v>
      </c>
      <c r="B5" s="172" t="s">
        <v>12</v>
      </c>
      <c r="C5" s="174" t="s">
        <v>0</v>
      </c>
      <c r="D5" s="176" t="s">
        <v>1</v>
      </c>
      <c r="E5" s="176" t="s">
        <v>2</v>
      </c>
      <c r="F5" s="176" t="s">
        <v>3</v>
      </c>
      <c r="G5" s="176" t="s">
        <v>8</v>
      </c>
      <c r="H5" s="174" t="s">
        <v>64</v>
      </c>
      <c r="I5" s="172" t="s">
        <v>4</v>
      </c>
      <c r="J5" s="176" t="s">
        <v>5</v>
      </c>
      <c r="K5" s="178" t="s">
        <v>6</v>
      </c>
      <c r="L5" s="121" t="s">
        <v>46</v>
      </c>
      <c r="M5" s="119" t="s">
        <v>47</v>
      </c>
      <c r="N5" s="9"/>
      <c r="O5" s="9"/>
      <c r="P5" s="9"/>
      <c r="Q5" s="9"/>
      <c r="R5" s="9"/>
      <c r="S5" s="9"/>
    </row>
    <row r="6" spans="1:19" ht="27.75" customHeight="1" thickBot="1">
      <c r="A6" s="191"/>
      <c r="B6" s="192"/>
      <c r="C6" s="193"/>
      <c r="D6" s="194"/>
      <c r="E6" s="194"/>
      <c r="F6" s="194"/>
      <c r="G6" s="194"/>
      <c r="H6" s="193"/>
      <c r="I6" s="173"/>
      <c r="J6" s="177"/>
      <c r="K6" s="179"/>
      <c r="L6" s="122" t="s">
        <v>48</v>
      </c>
      <c r="M6" s="123" t="s">
        <v>49</v>
      </c>
      <c r="N6" s="9"/>
      <c r="O6" s="9"/>
      <c r="P6" s="9"/>
      <c r="Q6" s="9"/>
      <c r="R6" s="9"/>
      <c r="S6" s="9"/>
    </row>
    <row r="7" spans="1:13" s="144" customFormat="1" ht="25.5" customHeight="1" hidden="1">
      <c r="A7" s="142" t="s">
        <v>230</v>
      </c>
      <c r="B7" s="143" t="s">
        <v>130</v>
      </c>
      <c r="C7" s="128">
        <v>43728</v>
      </c>
      <c r="D7" s="129" t="s">
        <v>194</v>
      </c>
      <c r="E7" s="129" t="s">
        <v>195</v>
      </c>
      <c r="F7" s="136" t="s">
        <v>124</v>
      </c>
      <c r="G7" s="139" t="s">
        <v>7</v>
      </c>
      <c r="H7" s="130">
        <v>43730</v>
      </c>
      <c r="I7" s="180" t="s">
        <v>125</v>
      </c>
      <c r="J7" s="180" t="s">
        <v>198</v>
      </c>
      <c r="K7" s="183">
        <v>43736</v>
      </c>
      <c r="L7" s="186">
        <f>K7+15</f>
        <v>43751</v>
      </c>
      <c r="M7" s="188">
        <f>K7+21</f>
        <v>43757</v>
      </c>
    </row>
    <row r="8" spans="1:13" s="144" customFormat="1" ht="25.5" customHeight="1" hidden="1">
      <c r="A8" s="145" t="s">
        <v>141</v>
      </c>
      <c r="B8" s="146" t="s">
        <v>218</v>
      </c>
      <c r="C8" s="133">
        <v>43729</v>
      </c>
      <c r="D8" s="134" t="s">
        <v>127</v>
      </c>
      <c r="E8" s="134" t="s">
        <v>128</v>
      </c>
      <c r="F8" s="137" t="s">
        <v>7</v>
      </c>
      <c r="G8" s="140" t="s">
        <v>129</v>
      </c>
      <c r="H8" s="135">
        <v>43731</v>
      </c>
      <c r="I8" s="181"/>
      <c r="J8" s="181"/>
      <c r="K8" s="184"/>
      <c r="L8" s="184"/>
      <c r="M8" s="189"/>
    </row>
    <row r="9" spans="1:13" s="144" customFormat="1" ht="25.5" customHeight="1" hidden="1" thickBot="1">
      <c r="A9" s="147" t="s">
        <v>150</v>
      </c>
      <c r="B9" s="148" t="s">
        <v>231</v>
      </c>
      <c r="C9" s="87">
        <v>43731</v>
      </c>
      <c r="D9" s="88" t="s">
        <v>151</v>
      </c>
      <c r="E9" s="88" t="s">
        <v>152</v>
      </c>
      <c r="F9" s="138" t="s">
        <v>7</v>
      </c>
      <c r="G9" s="141" t="s">
        <v>60</v>
      </c>
      <c r="H9" s="89">
        <v>43733</v>
      </c>
      <c r="I9" s="182"/>
      <c r="J9" s="182"/>
      <c r="K9" s="185"/>
      <c r="L9" s="187"/>
      <c r="M9" s="190"/>
    </row>
    <row r="10" spans="1:13" s="144" customFormat="1" ht="25.5" customHeight="1" hidden="1">
      <c r="A10" s="142" t="s">
        <v>159</v>
      </c>
      <c r="B10" s="143" t="s">
        <v>132</v>
      </c>
      <c r="C10" s="128">
        <v>43735</v>
      </c>
      <c r="D10" s="129" t="s">
        <v>194</v>
      </c>
      <c r="E10" s="129" t="s">
        <v>195</v>
      </c>
      <c r="F10" s="136" t="s">
        <v>124</v>
      </c>
      <c r="G10" s="139" t="s">
        <v>7</v>
      </c>
      <c r="H10" s="130">
        <v>43737</v>
      </c>
      <c r="I10" s="195" t="s">
        <v>190</v>
      </c>
      <c r="J10" s="198" t="s">
        <v>219</v>
      </c>
      <c r="K10" s="183">
        <f>K7+7</f>
        <v>43743</v>
      </c>
      <c r="L10" s="186">
        <f>K10+15</f>
        <v>43758</v>
      </c>
      <c r="M10" s="188">
        <f>K10+21</f>
        <v>43764</v>
      </c>
    </row>
    <row r="11" spans="1:13" s="144" customFormat="1" ht="25.5" customHeight="1" hidden="1">
      <c r="A11" s="145" t="s">
        <v>256</v>
      </c>
      <c r="B11" s="146" t="s">
        <v>257</v>
      </c>
      <c r="C11" s="133">
        <v>43736</v>
      </c>
      <c r="D11" s="134" t="s">
        <v>127</v>
      </c>
      <c r="E11" s="134" t="s">
        <v>128</v>
      </c>
      <c r="F11" s="137" t="s">
        <v>7</v>
      </c>
      <c r="G11" s="140" t="s">
        <v>129</v>
      </c>
      <c r="H11" s="135">
        <v>43738</v>
      </c>
      <c r="I11" s="196"/>
      <c r="J11" s="181"/>
      <c r="K11" s="184"/>
      <c r="L11" s="184"/>
      <c r="M11" s="189"/>
    </row>
    <row r="12" spans="1:13" s="144" customFormat="1" ht="25.5" customHeight="1" hidden="1" thickBot="1">
      <c r="A12" s="147" t="s">
        <v>154</v>
      </c>
      <c r="B12" s="148" t="s">
        <v>232</v>
      </c>
      <c r="C12" s="87">
        <v>43738</v>
      </c>
      <c r="D12" s="88" t="s">
        <v>151</v>
      </c>
      <c r="E12" s="88" t="s">
        <v>152</v>
      </c>
      <c r="F12" s="138" t="s">
        <v>7</v>
      </c>
      <c r="G12" s="141" t="s">
        <v>60</v>
      </c>
      <c r="H12" s="89">
        <v>43740</v>
      </c>
      <c r="I12" s="197"/>
      <c r="J12" s="199"/>
      <c r="K12" s="185"/>
      <c r="L12" s="187"/>
      <c r="M12" s="190"/>
    </row>
    <row r="13" spans="1:13" s="144" customFormat="1" ht="25.5" customHeight="1" hidden="1">
      <c r="A13" s="142" t="s">
        <v>295</v>
      </c>
      <c r="B13" s="143" t="s">
        <v>236</v>
      </c>
      <c r="C13" s="128">
        <v>43742</v>
      </c>
      <c r="D13" s="129" t="s">
        <v>194</v>
      </c>
      <c r="E13" s="129" t="s">
        <v>195</v>
      </c>
      <c r="F13" s="136" t="s">
        <v>124</v>
      </c>
      <c r="G13" s="139" t="s">
        <v>7</v>
      </c>
      <c r="H13" s="130">
        <v>43744</v>
      </c>
      <c r="I13" s="180" t="s">
        <v>66</v>
      </c>
      <c r="J13" s="180"/>
      <c r="K13" s="183">
        <f>K10+7</f>
        <v>43750</v>
      </c>
      <c r="L13" s="186">
        <f>K13+15</f>
        <v>43765</v>
      </c>
      <c r="M13" s="188">
        <f>K13+21</f>
        <v>43771</v>
      </c>
    </row>
    <row r="14" spans="1:13" s="144" customFormat="1" ht="25.5" customHeight="1" hidden="1">
      <c r="A14" s="145" t="s">
        <v>62</v>
      </c>
      <c r="B14" s="146" t="s">
        <v>216</v>
      </c>
      <c r="C14" s="133">
        <v>43743</v>
      </c>
      <c r="D14" s="134" t="s">
        <v>127</v>
      </c>
      <c r="E14" s="134" t="s">
        <v>128</v>
      </c>
      <c r="F14" s="137" t="s">
        <v>7</v>
      </c>
      <c r="G14" s="140" t="s">
        <v>129</v>
      </c>
      <c r="H14" s="135">
        <v>43745</v>
      </c>
      <c r="I14" s="181"/>
      <c r="J14" s="181"/>
      <c r="K14" s="184"/>
      <c r="L14" s="184"/>
      <c r="M14" s="189"/>
    </row>
    <row r="15" spans="1:13" s="144" customFormat="1" ht="25.5" customHeight="1" hidden="1" thickBot="1">
      <c r="A15" s="147" t="s">
        <v>155</v>
      </c>
      <c r="B15" s="148" t="s">
        <v>233</v>
      </c>
      <c r="C15" s="87">
        <v>43745</v>
      </c>
      <c r="D15" s="88" t="s">
        <v>151</v>
      </c>
      <c r="E15" s="88" t="s">
        <v>152</v>
      </c>
      <c r="F15" s="138" t="s">
        <v>7</v>
      </c>
      <c r="G15" s="141" t="s">
        <v>60</v>
      </c>
      <c r="H15" s="89">
        <v>43747</v>
      </c>
      <c r="I15" s="182"/>
      <c r="J15" s="182"/>
      <c r="K15" s="185"/>
      <c r="L15" s="187"/>
      <c r="M15" s="190"/>
    </row>
    <row r="16" spans="1:13" s="144" customFormat="1" ht="25.5" customHeight="1" hidden="1">
      <c r="A16" s="142" t="s">
        <v>149</v>
      </c>
      <c r="B16" s="143" t="s">
        <v>132</v>
      </c>
      <c r="C16" s="128">
        <v>43749</v>
      </c>
      <c r="D16" s="129" t="s">
        <v>194</v>
      </c>
      <c r="E16" s="129" t="s">
        <v>195</v>
      </c>
      <c r="F16" s="136" t="s">
        <v>124</v>
      </c>
      <c r="G16" s="139" t="s">
        <v>7</v>
      </c>
      <c r="H16" s="130">
        <v>43751</v>
      </c>
      <c r="I16" s="180" t="s">
        <v>162</v>
      </c>
      <c r="J16" s="180" t="s">
        <v>220</v>
      </c>
      <c r="K16" s="183">
        <f>K13+7</f>
        <v>43757</v>
      </c>
      <c r="L16" s="186">
        <f>K16+15</f>
        <v>43772</v>
      </c>
      <c r="M16" s="188">
        <f>K16+21</f>
        <v>43778</v>
      </c>
    </row>
    <row r="17" spans="1:13" s="144" customFormat="1" ht="25.5" customHeight="1" hidden="1">
      <c r="A17" s="145" t="s">
        <v>164</v>
      </c>
      <c r="B17" s="146" t="s">
        <v>218</v>
      </c>
      <c r="C17" s="133">
        <v>43750</v>
      </c>
      <c r="D17" s="134" t="s">
        <v>127</v>
      </c>
      <c r="E17" s="134" t="s">
        <v>128</v>
      </c>
      <c r="F17" s="137" t="s">
        <v>7</v>
      </c>
      <c r="G17" s="140" t="s">
        <v>129</v>
      </c>
      <c r="H17" s="135">
        <v>43752</v>
      </c>
      <c r="I17" s="181"/>
      <c r="J17" s="181"/>
      <c r="K17" s="184"/>
      <c r="L17" s="184"/>
      <c r="M17" s="189"/>
    </row>
    <row r="18" spans="1:13" s="144" customFormat="1" ht="25.5" customHeight="1" hidden="1" thickBot="1">
      <c r="A18" s="147" t="s">
        <v>66</v>
      </c>
      <c r="B18" s="148"/>
      <c r="C18" s="87">
        <v>43752</v>
      </c>
      <c r="D18" s="88" t="s">
        <v>151</v>
      </c>
      <c r="E18" s="88" t="s">
        <v>152</v>
      </c>
      <c r="F18" s="138" t="s">
        <v>7</v>
      </c>
      <c r="G18" s="141" t="s">
        <v>60</v>
      </c>
      <c r="H18" s="89">
        <v>43754</v>
      </c>
      <c r="I18" s="182"/>
      <c r="J18" s="182"/>
      <c r="K18" s="185"/>
      <c r="L18" s="187"/>
      <c r="M18" s="190"/>
    </row>
    <row r="19" spans="1:13" s="144" customFormat="1" ht="25.5" customHeight="1" hidden="1">
      <c r="A19" s="142" t="s">
        <v>229</v>
      </c>
      <c r="B19" s="143" t="s">
        <v>236</v>
      </c>
      <c r="C19" s="128">
        <v>43756</v>
      </c>
      <c r="D19" s="129" t="s">
        <v>194</v>
      </c>
      <c r="E19" s="129" t="s">
        <v>195</v>
      </c>
      <c r="F19" s="136" t="s">
        <v>124</v>
      </c>
      <c r="G19" s="139" t="s">
        <v>7</v>
      </c>
      <c r="H19" s="130">
        <v>43758</v>
      </c>
      <c r="I19" s="180" t="s">
        <v>297</v>
      </c>
      <c r="J19" s="180" t="s">
        <v>298</v>
      </c>
      <c r="K19" s="183">
        <f>K16+7</f>
        <v>43764</v>
      </c>
      <c r="L19" s="186">
        <f>K19+15</f>
        <v>43779</v>
      </c>
      <c r="M19" s="188">
        <f>K19+21</f>
        <v>43785</v>
      </c>
    </row>
    <row r="20" spans="1:13" s="144" customFormat="1" ht="25.5" customHeight="1" hidden="1">
      <c r="A20" s="145" t="s">
        <v>300</v>
      </c>
      <c r="B20" s="146" t="s">
        <v>301</v>
      </c>
      <c r="C20" s="133">
        <v>43757</v>
      </c>
      <c r="D20" s="134" t="s">
        <v>127</v>
      </c>
      <c r="E20" s="134" t="s">
        <v>128</v>
      </c>
      <c r="F20" s="137" t="s">
        <v>7</v>
      </c>
      <c r="G20" s="140" t="s">
        <v>129</v>
      </c>
      <c r="H20" s="135">
        <v>43759</v>
      </c>
      <c r="I20" s="181"/>
      <c r="J20" s="181"/>
      <c r="K20" s="184"/>
      <c r="L20" s="184"/>
      <c r="M20" s="189"/>
    </row>
    <row r="21" spans="1:13" s="144" customFormat="1" ht="25.5" customHeight="1" hidden="1" thickBot="1">
      <c r="A21" s="147" t="s">
        <v>156</v>
      </c>
      <c r="B21" s="148" t="s">
        <v>238</v>
      </c>
      <c r="C21" s="87">
        <v>43759</v>
      </c>
      <c r="D21" s="88" t="s">
        <v>151</v>
      </c>
      <c r="E21" s="88" t="s">
        <v>152</v>
      </c>
      <c r="F21" s="138" t="s">
        <v>7</v>
      </c>
      <c r="G21" s="141" t="s">
        <v>60</v>
      </c>
      <c r="H21" s="89">
        <v>43761</v>
      </c>
      <c r="I21" s="182"/>
      <c r="J21" s="182"/>
      <c r="K21" s="185"/>
      <c r="L21" s="187"/>
      <c r="M21" s="190"/>
    </row>
    <row r="22" spans="1:13" s="144" customFormat="1" ht="25.5" customHeight="1" hidden="1">
      <c r="A22" s="142" t="s">
        <v>145</v>
      </c>
      <c r="B22" s="143" t="s">
        <v>126</v>
      </c>
      <c r="C22" s="128">
        <v>43763</v>
      </c>
      <c r="D22" s="129" t="s">
        <v>194</v>
      </c>
      <c r="E22" s="129" t="s">
        <v>195</v>
      </c>
      <c r="F22" s="136" t="s">
        <v>124</v>
      </c>
      <c r="G22" s="139" t="s">
        <v>7</v>
      </c>
      <c r="H22" s="130">
        <v>43765</v>
      </c>
      <c r="I22" s="180" t="s">
        <v>67</v>
      </c>
      <c r="J22" s="180" t="s">
        <v>221</v>
      </c>
      <c r="K22" s="183">
        <f>K19+7</f>
        <v>43771</v>
      </c>
      <c r="L22" s="186">
        <f>K22+15</f>
        <v>43786</v>
      </c>
      <c r="M22" s="188">
        <f>K22+21</f>
        <v>43792</v>
      </c>
    </row>
    <row r="23" spans="1:13" s="144" customFormat="1" ht="25.5" customHeight="1" hidden="1">
      <c r="A23" s="145" t="s">
        <v>259</v>
      </c>
      <c r="B23" s="146" t="s">
        <v>260</v>
      </c>
      <c r="C23" s="133">
        <v>43764</v>
      </c>
      <c r="D23" s="134" t="s">
        <v>127</v>
      </c>
      <c r="E23" s="134" t="s">
        <v>128</v>
      </c>
      <c r="F23" s="137" t="s">
        <v>7</v>
      </c>
      <c r="G23" s="140" t="s">
        <v>129</v>
      </c>
      <c r="H23" s="135">
        <v>43766</v>
      </c>
      <c r="I23" s="181"/>
      <c r="J23" s="181"/>
      <c r="K23" s="184"/>
      <c r="L23" s="184"/>
      <c r="M23" s="189"/>
    </row>
    <row r="24" spans="1:13" s="144" customFormat="1" ht="25.5" customHeight="1" hidden="1" thickBot="1">
      <c r="A24" s="147" t="s">
        <v>157</v>
      </c>
      <c r="B24" s="148" t="s">
        <v>249</v>
      </c>
      <c r="C24" s="87">
        <v>43766</v>
      </c>
      <c r="D24" s="88" t="s">
        <v>151</v>
      </c>
      <c r="E24" s="88" t="s">
        <v>152</v>
      </c>
      <c r="F24" s="138" t="s">
        <v>7</v>
      </c>
      <c r="G24" s="141" t="s">
        <v>60</v>
      </c>
      <c r="H24" s="89">
        <v>43768</v>
      </c>
      <c r="I24" s="182"/>
      <c r="J24" s="182"/>
      <c r="K24" s="185"/>
      <c r="L24" s="187"/>
      <c r="M24" s="190"/>
    </row>
    <row r="25" spans="1:13" s="144" customFormat="1" ht="25.5" customHeight="1" hidden="1">
      <c r="A25" s="142" t="s">
        <v>146</v>
      </c>
      <c r="B25" s="143" t="s">
        <v>197</v>
      </c>
      <c r="C25" s="128">
        <v>43770</v>
      </c>
      <c r="D25" s="129" t="s">
        <v>194</v>
      </c>
      <c r="E25" s="129" t="s">
        <v>195</v>
      </c>
      <c r="F25" s="136" t="s">
        <v>124</v>
      </c>
      <c r="G25" s="139" t="s">
        <v>7</v>
      </c>
      <c r="H25" s="130">
        <v>43772</v>
      </c>
      <c r="I25" s="180" t="s">
        <v>161</v>
      </c>
      <c r="J25" s="180" t="s">
        <v>252</v>
      </c>
      <c r="K25" s="183">
        <f>K22+7</f>
        <v>43778</v>
      </c>
      <c r="L25" s="186">
        <f>K25+15</f>
        <v>43793</v>
      </c>
      <c r="M25" s="188">
        <f>K25+21</f>
        <v>43799</v>
      </c>
    </row>
    <row r="26" spans="1:13" s="144" customFormat="1" ht="25.5" customHeight="1" hidden="1">
      <c r="A26" s="145" t="s">
        <v>302</v>
      </c>
      <c r="B26" s="146" t="s">
        <v>303</v>
      </c>
      <c r="C26" s="133">
        <v>43771</v>
      </c>
      <c r="D26" s="134" t="s">
        <v>127</v>
      </c>
      <c r="E26" s="134" t="s">
        <v>128</v>
      </c>
      <c r="F26" s="137" t="s">
        <v>7</v>
      </c>
      <c r="G26" s="140" t="s">
        <v>129</v>
      </c>
      <c r="H26" s="135">
        <v>43773</v>
      </c>
      <c r="I26" s="181"/>
      <c r="J26" s="181"/>
      <c r="K26" s="184"/>
      <c r="L26" s="184"/>
      <c r="M26" s="189"/>
    </row>
    <row r="27" spans="1:13" s="144" customFormat="1" ht="25.5" customHeight="1" hidden="1" thickBot="1">
      <c r="A27" s="147" t="s">
        <v>158</v>
      </c>
      <c r="B27" s="148" t="s">
        <v>217</v>
      </c>
      <c r="C27" s="87">
        <v>43773</v>
      </c>
      <c r="D27" s="88" t="s">
        <v>151</v>
      </c>
      <c r="E27" s="88" t="s">
        <v>152</v>
      </c>
      <c r="F27" s="138" t="s">
        <v>7</v>
      </c>
      <c r="G27" s="141" t="s">
        <v>60</v>
      </c>
      <c r="H27" s="89">
        <v>43775</v>
      </c>
      <c r="I27" s="182"/>
      <c r="J27" s="182"/>
      <c r="K27" s="185"/>
      <c r="L27" s="187"/>
      <c r="M27" s="190"/>
    </row>
    <row r="28" spans="1:13" s="144" customFormat="1" ht="25.5" customHeight="1" hidden="1">
      <c r="A28" s="142" t="s">
        <v>147</v>
      </c>
      <c r="B28" s="143" t="s">
        <v>236</v>
      </c>
      <c r="C28" s="128">
        <v>43777</v>
      </c>
      <c r="D28" s="129" t="s">
        <v>194</v>
      </c>
      <c r="E28" s="129" t="s">
        <v>195</v>
      </c>
      <c r="F28" s="136" t="s">
        <v>124</v>
      </c>
      <c r="G28" s="139" t="s">
        <v>7</v>
      </c>
      <c r="H28" s="130">
        <v>43779</v>
      </c>
      <c r="I28" s="180" t="s">
        <v>161</v>
      </c>
      <c r="J28" s="180" t="s">
        <v>252</v>
      </c>
      <c r="K28" s="183">
        <f>K25+7</f>
        <v>43785</v>
      </c>
      <c r="L28" s="186">
        <f>K28+15</f>
        <v>43800</v>
      </c>
      <c r="M28" s="188">
        <f>K28+21</f>
        <v>43806</v>
      </c>
    </row>
    <row r="29" spans="1:13" s="144" customFormat="1" ht="25.5" customHeight="1" hidden="1">
      <c r="A29" s="145" t="s">
        <v>63</v>
      </c>
      <c r="B29" s="146" t="s">
        <v>248</v>
      </c>
      <c r="C29" s="133">
        <v>43778</v>
      </c>
      <c r="D29" s="134" t="s">
        <v>127</v>
      </c>
      <c r="E29" s="134" t="s">
        <v>128</v>
      </c>
      <c r="F29" s="137" t="s">
        <v>7</v>
      </c>
      <c r="G29" s="140" t="s">
        <v>129</v>
      </c>
      <c r="H29" s="135">
        <v>43780</v>
      </c>
      <c r="I29" s="181"/>
      <c r="J29" s="181"/>
      <c r="K29" s="184"/>
      <c r="L29" s="184"/>
      <c r="M29" s="189"/>
    </row>
    <row r="30" spans="1:13" s="144" customFormat="1" ht="25.5" customHeight="1" hidden="1" thickBot="1">
      <c r="A30" s="147" t="s">
        <v>153</v>
      </c>
      <c r="B30" s="148" t="s">
        <v>258</v>
      </c>
      <c r="C30" s="87">
        <v>43780</v>
      </c>
      <c r="D30" s="88" t="s">
        <v>151</v>
      </c>
      <c r="E30" s="88" t="s">
        <v>152</v>
      </c>
      <c r="F30" s="138" t="s">
        <v>7</v>
      </c>
      <c r="G30" s="141" t="s">
        <v>60</v>
      </c>
      <c r="H30" s="89">
        <v>43782</v>
      </c>
      <c r="I30" s="182"/>
      <c r="J30" s="182"/>
      <c r="K30" s="185"/>
      <c r="L30" s="187"/>
      <c r="M30" s="190"/>
    </row>
    <row r="31" spans="1:13" s="144" customFormat="1" ht="25.5" customHeight="1" hidden="1">
      <c r="A31" s="142" t="s">
        <v>148</v>
      </c>
      <c r="B31" s="143" t="s">
        <v>133</v>
      </c>
      <c r="C31" s="128">
        <v>43784</v>
      </c>
      <c r="D31" s="129" t="s">
        <v>194</v>
      </c>
      <c r="E31" s="129" t="s">
        <v>195</v>
      </c>
      <c r="F31" s="136" t="s">
        <v>124</v>
      </c>
      <c r="G31" s="139" t="s">
        <v>7</v>
      </c>
      <c r="H31" s="130">
        <v>43786</v>
      </c>
      <c r="I31" s="180" t="s">
        <v>251</v>
      </c>
      <c r="J31" s="180" t="s">
        <v>253</v>
      </c>
      <c r="K31" s="183">
        <f>K28+7</f>
        <v>43792</v>
      </c>
      <c r="L31" s="186">
        <f>K31+15</f>
        <v>43807</v>
      </c>
      <c r="M31" s="188">
        <f>K31+21</f>
        <v>43813</v>
      </c>
    </row>
    <row r="32" spans="1:13" s="144" customFormat="1" ht="25.5" customHeight="1" hidden="1">
      <c r="A32" s="145" t="s">
        <v>228</v>
      </c>
      <c r="B32" s="146" t="s">
        <v>237</v>
      </c>
      <c r="C32" s="133">
        <v>43785</v>
      </c>
      <c r="D32" s="134" t="s">
        <v>127</v>
      </c>
      <c r="E32" s="134" t="s">
        <v>128</v>
      </c>
      <c r="F32" s="137" t="s">
        <v>7</v>
      </c>
      <c r="G32" s="140" t="s">
        <v>129</v>
      </c>
      <c r="H32" s="135">
        <v>43787</v>
      </c>
      <c r="I32" s="181"/>
      <c r="J32" s="181"/>
      <c r="K32" s="184"/>
      <c r="L32" s="184"/>
      <c r="M32" s="189"/>
    </row>
    <row r="33" spans="1:13" s="144" customFormat="1" ht="25.5" customHeight="1" hidden="1" thickBot="1">
      <c r="A33" s="147" t="s">
        <v>66</v>
      </c>
      <c r="B33" s="148"/>
      <c r="C33" s="87">
        <v>43787</v>
      </c>
      <c r="D33" s="88" t="s">
        <v>151</v>
      </c>
      <c r="E33" s="88" t="s">
        <v>152</v>
      </c>
      <c r="F33" s="138" t="s">
        <v>7</v>
      </c>
      <c r="G33" s="141" t="s">
        <v>60</v>
      </c>
      <c r="H33" s="89">
        <v>43789</v>
      </c>
      <c r="I33" s="182"/>
      <c r="J33" s="182"/>
      <c r="K33" s="185"/>
      <c r="L33" s="187"/>
      <c r="M33" s="190"/>
    </row>
    <row r="34" spans="1:13" s="144" customFormat="1" ht="25.5" customHeight="1" hidden="1">
      <c r="A34" s="142" t="s">
        <v>345</v>
      </c>
      <c r="B34" s="143" t="s">
        <v>346</v>
      </c>
      <c r="C34" s="128">
        <v>43791</v>
      </c>
      <c r="D34" s="129" t="s">
        <v>194</v>
      </c>
      <c r="E34" s="129" t="s">
        <v>195</v>
      </c>
      <c r="F34" s="136" t="s">
        <v>124</v>
      </c>
      <c r="G34" s="139" t="s">
        <v>7</v>
      </c>
      <c r="H34" s="130">
        <v>43793</v>
      </c>
      <c r="I34" s="180" t="s">
        <v>125</v>
      </c>
      <c r="J34" s="180" t="s">
        <v>254</v>
      </c>
      <c r="K34" s="183">
        <f>K31+7</f>
        <v>43799</v>
      </c>
      <c r="L34" s="186">
        <f>K34+15</f>
        <v>43814</v>
      </c>
      <c r="M34" s="188">
        <f>K34+21</f>
        <v>43820</v>
      </c>
    </row>
    <row r="35" spans="1:13" s="144" customFormat="1" ht="25.5" customHeight="1" hidden="1">
      <c r="A35" s="145" t="s">
        <v>304</v>
      </c>
      <c r="B35" s="146" t="s">
        <v>305</v>
      </c>
      <c r="C35" s="133">
        <v>43792</v>
      </c>
      <c r="D35" s="134" t="s">
        <v>127</v>
      </c>
      <c r="E35" s="134" t="s">
        <v>128</v>
      </c>
      <c r="F35" s="137" t="s">
        <v>7</v>
      </c>
      <c r="G35" s="140" t="s">
        <v>129</v>
      </c>
      <c r="H35" s="135">
        <v>43794</v>
      </c>
      <c r="I35" s="181"/>
      <c r="J35" s="181"/>
      <c r="K35" s="184"/>
      <c r="L35" s="184"/>
      <c r="M35" s="189"/>
    </row>
    <row r="36" spans="1:13" s="144" customFormat="1" ht="25.5" customHeight="1" hidden="1" thickBot="1">
      <c r="A36" s="147" t="s">
        <v>323</v>
      </c>
      <c r="B36" s="148" t="s">
        <v>324</v>
      </c>
      <c r="C36" s="87">
        <v>43794</v>
      </c>
      <c r="D36" s="88" t="s">
        <v>151</v>
      </c>
      <c r="E36" s="88" t="s">
        <v>152</v>
      </c>
      <c r="F36" s="138" t="s">
        <v>7</v>
      </c>
      <c r="G36" s="141" t="s">
        <v>60</v>
      </c>
      <c r="H36" s="89">
        <v>43796</v>
      </c>
      <c r="I36" s="182"/>
      <c r="J36" s="182"/>
      <c r="K36" s="185"/>
      <c r="L36" s="187"/>
      <c r="M36" s="190"/>
    </row>
    <row r="37" spans="1:13" s="144" customFormat="1" ht="25.5" customHeight="1" hidden="1">
      <c r="A37" s="142" t="s">
        <v>230</v>
      </c>
      <c r="B37" s="143" t="s">
        <v>132</v>
      </c>
      <c r="C37" s="128">
        <v>43798</v>
      </c>
      <c r="D37" s="129" t="s">
        <v>194</v>
      </c>
      <c r="E37" s="129" t="s">
        <v>195</v>
      </c>
      <c r="F37" s="136" t="s">
        <v>124</v>
      </c>
      <c r="G37" s="139" t="s">
        <v>7</v>
      </c>
      <c r="H37" s="130">
        <v>43800</v>
      </c>
      <c r="I37" s="180" t="s">
        <v>190</v>
      </c>
      <c r="J37" s="180" t="s">
        <v>255</v>
      </c>
      <c r="K37" s="183">
        <f>K34+7</f>
        <v>43806</v>
      </c>
      <c r="L37" s="186">
        <f>K37+15</f>
        <v>43821</v>
      </c>
      <c r="M37" s="188">
        <f>K37+21</f>
        <v>43827</v>
      </c>
    </row>
    <row r="38" spans="1:13" s="144" customFormat="1" ht="25.5" customHeight="1" hidden="1">
      <c r="A38" s="145" t="s">
        <v>326</v>
      </c>
      <c r="B38" s="146" t="s">
        <v>327</v>
      </c>
      <c r="C38" s="133">
        <v>43799</v>
      </c>
      <c r="D38" s="134" t="s">
        <v>127</v>
      </c>
      <c r="E38" s="134" t="s">
        <v>128</v>
      </c>
      <c r="F38" s="137" t="s">
        <v>7</v>
      </c>
      <c r="G38" s="140" t="s">
        <v>129</v>
      </c>
      <c r="H38" s="135">
        <v>43801</v>
      </c>
      <c r="I38" s="181"/>
      <c r="J38" s="181"/>
      <c r="K38" s="184"/>
      <c r="L38" s="184"/>
      <c r="M38" s="189"/>
    </row>
    <row r="39" spans="1:13" s="144" customFormat="1" ht="25.5" customHeight="1" hidden="1" thickBot="1">
      <c r="A39" s="147" t="s">
        <v>160</v>
      </c>
      <c r="B39" s="148" t="s">
        <v>293</v>
      </c>
      <c r="C39" s="87">
        <v>43801</v>
      </c>
      <c r="D39" s="88" t="s">
        <v>151</v>
      </c>
      <c r="E39" s="88" t="s">
        <v>152</v>
      </c>
      <c r="F39" s="138" t="s">
        <v>7</v>
      </c>
      <c r="G39" s="141" t="s">
        <v>60</v>
      </c>
      <c r="H39" s="89">
        <v>43803</v>
      </c>
      <c r="I39" s="182"/>
      <c r="J39" s="182"/>
      <c r="K39" s="185"/>
      <c r="L39" s="187"/>
      <c r="M39" s="190"/>
    </row>
    <row r="40" spans="1:13" s="144" customFormat="1" ht="25.5" customHeight="1">
      <c r="A40" s="142" t="s">
        <v>159</v>
      </c>
      <c r="B40" s="143" t="s">
        <v>325</v>
      </c>
      <c r="C40" s="128">
        <v>43805</v>
      </c>
      <c r="D40" s="129" t="s">
        <v>194</v>
      </c>
      <c r="E40" s="129" t="s">
        <v>195</v>
      </c>
      <c r="F40" s="136" t="s">
        <v>124</v>
      </c>
      <c r="G40" s="139" t="s">
        <v>7</v>
      </c>
      <c r="H40" s="130">
        <v>43807</v>
      </c>
      <c r="I40" s="180" t="s">
        <v>66</v>
      </c>
      <c r="J40" s="180"/>
      <c r="K40" s="183">
        <f>K37+7</f>
        <v>43813</v>
      </c>
      <c r="L40" s="186">
        <f>K40+15</f>
        <v>43828</v>
      </c>
      <c r="M40" s="188">
        <f>K40+21</f>
        <v>43834</v>
      </c>
    </row>
    <row r="41" spans="1:13" s="144" customFormat="1" ht="25.5" customHeight="1">
      <c r="A41" s="145" t="s">
        <v>112</v>
      </c>
      <c r="B41" s="146" t="s">
        <v>216</v>
      </c>
      <c r="C41" s="133">
        <v>43806</v>
      </c>
      <c r="D41" s="134" t="s">
        <v>127</v>
      </c>
      <c r="E41" s="134" t="s">
        <v>128</v>
      </c>
      <c r="F41" s="137" t="s">
        <v>7</v>
      </c>
      <c r="G41" s="140" t="s">
        <v>129</v>
      </c>
      <c r="H41" s="135">
        <v>43808</v>
      </c>
      <c r="I41" s="181"/>
      <c r="J41" s="181"/>
      <c r="K41" s="184"/>
      <c r="L41" s="184"/>
      <c r="M41" s="189"/>
    </row>
    <row r="42" spans="1:13" s="144" customFormat="1" ht="25.5" customHeight="1" thickBot="1">
      <c r="A42" s="147" t="s">
        <v>150</v>
      </c>
      <c r="B42" s="148" t="s">
        <v>294</v>
      </c>
      <c r="C42" s="87">
        <v>43808</v>
      </c>
      <c r="D42" s="88" t="s">
        <v>151</v>
      </c>
      <c r="E42" s="88" t="s">
        <v>152</v>
      </c>
      <c r="F42" s="138" t="s">
        <v>7</v>
      </c>
      <c r="G42" s="141" t="s">
        <v>60</v>
      </c>
      <c r="H42" s="89">
        <v>43810</v>
      </c>
      <c r="I42" s="182"/>
      <c r="J42" s="182"/>
      <c r="K42" s="185"/>
      <c r="L42" s="187"/>
      <c r="M42" s="190"/>
    </row>
    <row r="43" spans="1:13" s="144" customFormat="1" ht="25.5" customHeight="1">
      <c r="A43" s="142" t="s">
        <v>295</v>
      </c>
      <c r="B43" s="143" t="s">
        <v>328</v>
      </c>
      <c r="C43" s="128">
        <v>43812</v>
      </c>
      <c r="D43" s="129" t="s">
        <v>194</v>
      </c>
      <c r="E43" s="129" t="s">
        <v>195</v>
      </c>
      <c r="F43" s="136" t="s">
        <v>124</v>
      </c>
      <c r="G43" s="139" t="s">
        <v>7</v>
      </c>
      <c r="H43" s="130">
        <v>43814</v>
      </c>
      <c r="I43" s="180" t="s">
        <v>162</v>
      </c>
      <c r="J43" s="180" t="s">
        <v>322</v>
      </c>
      <c r="K43" s="183">
        <f>K40+7</f>
        <v>43820</v>
      </c>
      <c r="L43" s="186">
        <f>K43+15</f>
        <v>43835</v>
      </c>
      <c r="M43" s="188">
        <f>K43+21</f>
        <v>43841</v>
      </c>
    </row>
    <row r="44" spans="1:13" s="144" customFormat="1" ht="25.5" customHeight="1">
      <c r="A44" s="145" t="s">
        <v>141</v>
      </c>
      <c r="B44" s="146" t="s">
        <v>329</v>
      </c>
      <c r="C44" s="133">
        <v>43813</v>
      </c>
      <c r="D44" s="134" t="s">
        <v>127</v>
      </c>
      <c r="E44" s="134" t="s">
        <v>128</v>
      </c>
      <c r="F44" s="137" t="s">
        <v>7</v>
      </c>
      <c r="G44" s="140" t="s">
        <v>129</v>
      </c>
      <c r="H44" s="135">
        <v>43815</v>
      </c>
      <c r="I44" s="181"/>
      <c r="J44" s="181"/>
      <c r="K44" s="184"/>
      <c r="L44" s="184"/>
      <c r="M44" s="189"/>
    </row>
    <row r="45" spans="1:13" s="144" customFormat="1" ht="25.5" customHeight="1" thickBot="1">
      <c r="A45" s="147" t="s">
        <v>343</v>
      </c>
      <c r="B45" s="148" t="s">
        <v>344</v>
      </c>
      <c r="C45" s="87">
        <v>43815</v>
      </c>
      <c r="D45" s="88" t="s">
        <v>151</v>
      </c>
      <c r="E45" s="88" t="s">
        <v>152</v>
      </c>
      <c r="F45" s="138" t="s">
        <v>7</v>
      </c>
      <c r="G45" s="141" t="s">
        <v>60</v>
      </c>
      <c r="H45" s="89">
        <v>43817</v>
      </c>
      <c r="I45" s="182"/>
      <c r="J45" s="182"/>
      <c r="K45" s="185"/>
      <c r="L45" s="187"/>
      <c r="M45" s="190"/>
    </row>
    <row r="46" spans="1:13" s="144" customFormat="1" ht="25.5" customHeight="1">
      <c r="A46" s="142" t="s">
        <v>149</v>
      </c>
      <c r="B46" s="143" t="s">
        <v>325</v>
      </c>
      <c r="C46" s="128">
        <v>43819</v>
      </c>
      <c r="D46" s="129" t="s">
        <v>194</v>
      </c>
      <c r="E46" s="129" t="s">
        <v>195</v>
      </c>
      <c r="F46" s="136" t="s">
        <v>124</v>
      </c>
      <c r="G46" s="139" t="s">
        <v>7</v>
      </c>
      <c r="H46" s="130">
        <v>43821</v>
      </c>
      <c r="I46" s="180" t="s">
        <v>383</v>
      </c>
      <c r="J46" s="180" t="s">
        <v>384</v>
      </c>
      <c r="K46" s="183">
        <f>K43+7</f>
        <v>43827</v>
      </c>
      <c r="L46" s="186">
        <f>K46+15</f>
        <v>43842</v>
      </c>
      <c r="M46" s="188">
        <f>K46+21</f>
        <v>43848</v>
      </c>
    </row>
    <row r="47" spans="1:13" s="144" customFormat="1" ht="25.5" customHeight="1">
      <c r="A47" s="145" t="s">
        <v>256</v>
      </c>
      <c r="B47" s="146" t="s">
        <v>330</v>
      </c>
      <c r="C47" s="133">
        <v>43820</v>
      </c>
      <c r="D47" s="134" t="s">
        <v>127</v>
      </c>
      <c r="E47" s="134" t="s">
        <v>128</v>
      </c>
      <c r="F47" s="137" t="s">
        <v>7</v>
      </c>
      <c r="G47" s="140" t="s">
        <v>129</v>
      </c>
      <c r="H47" s="135">
        <v>43822</v>
      </c>
      <c r="I47" s="181"/>
      <c r="J47" s="181"/>
      <c r="K47" s="184"/>
      <c r="L47" s="184"/>
      <c r="M47" s="189"/>
    </row>
    <row r="48" spans="1:13" s="144" customFormat="1" ht="25.5" customHeight="1" thickBot="1">
      <c r="A48" s="147" t="s">
        <v>154</v>
      </c>
      <c r="B48" s="148" t="s">
        <v>296</v>
      </c>
      <c r="C48" s="87">
        <v>43822</v>
      </c>
      <c r="D48" s="88" t="s">
        <v>151</v>
      </c>
      <c r="E48" s="88" t="s">
        <v>152</v>
      </c>
      <c r="F48" s="138" t="s">
        <v>7</v>
      </c>
      <c r="G48" s="141" t="s">
        <v>60</v>
      </c>
      <c r="H48" s="89">
        <v>43824</v>
      </c>
      <c r="I48" s="182"/>
      <c r="J48" s="182"/>
      <c r="K48" s="185"/>
      <c r="L48" s="187"/>
      <c r="M48" s="190"/>
    </row>
    <row r="49" spans="1:13" s="144" customFormat="1" ht="25.5" customHeight="1">
      <c r="A49" s="142" t="s">
        <v>229</v>
      </c>
      <c r="B49" s="143" t="s">
        <v>328</v>
      </c>
      <c r="C49" s="128">
        <v>43826</v>
      </c>
      <c r="D49" s="129" t="s">
        <v>194</v>
      </c>
      <c r="E49" s="129" t="s">
        <v>195</v>
      </c>
      <c r="F49" s="136" t="s">
        <v>124</v>
      </c>
      <c r="G49" s="139" t="s">
        <v>7</v>
      </c>
      <c r="H49" s="130">
        <v>43828</v>
      </c>
      <c r="I49" s="180" t="s">
        <v>66</v>
      </c>
      <c r="J49" s="180"/>
      <c r="K49" s="183">
        <f>K46+7</f>
        <v>43834</v>
      </c>
      <c r="L49" s="186">
        <f>K49+15</f>
        <v>43849</v>
      </c>
      <c r="M49" s="188">
        <f>K49+21</f>
        <v>43855</v>
      </c>
    </row>
    <row r="50" spans="1:13" s="144" customFormat="1" ht="25.5" customHeight="1">
      <c r="A50" s="145" t="s">
        <v>348</v>
      </c>
      <c r="B50" s="146" t="s">
        <v>237</v>
      </c>
      <c r="C50" s="133">
        <v>43827</v>
      </c>
      <c r="D50" s="134" t="s">
        <v>127</v>
      </c>
      <c r="E50" s="134" t="s">
        <v>128</v>
      </c>
      <c r="F50" s="137" t="s">
        <v>7</v>
      </c>
      <c r="G50" s="140" t="s">
        <v>129</v>
      </c>
      <c r="H50" s="135">
        <v>43829</v>
      </c>
      <c r="I50" s="181"/>
      <c r="J50" s="181"/>
      <c r="K50" s="184"/>
      <c r="L50" s="184"/>
      <c r="M50" s="189"/>
    </row>
    <row r="51" spans="1:13" s="144" customFormat="1" ht="25.5" customHeight="1" thickBot="1">
      <c r="A51" s="147" t="s">
        <v>360</v>
      </c>
      <c r="B51" s="148" t="s">
        <v>361</v>
      </c>
      <c r="C51" s="87">
        <v>43829</v>
      </c>
      <c r="D51" s="88" t="s">
        <v>151</v>
      </c>
      <c r="E51" s="88" t="s">
        <v>152</v>
      </c>
      <c r="F51" s="138" t="s">
        <v>7</v>
      </c>
      <c r="G51" s="141" t="s">
        <v>60</v>
      </c>
      <c r="H51" s="89">
        <v>43831</v>
      </c>
      <c r="I51" s="182"/>
      <c r="J51" s="182"/>
      <c r="K51" s="185"/>
      <c r="L51" s="187"/>
      <c r="M51" s="190"/>
    </row>
    <row r="52" spans="1:13" s="144" customFormat="1" ht="25.5" customHeight="1">
      <c r="A52" s="142" t="s">
        <v>145</v>
      </c>
      <c r="B52" s="143" t="s">
        <v>197</v>
      </c>
      <c r="C52" s="128">
        <v>43833</v>
      </c>
      <c r="D52" s="129" t="s">
        <v>194</v>
      </c>
      <c r="E52" s="129" t="s">
        <v>195</v>
      </c>
      <c r="F52" s="136" t="s">
        <v>124</v>
      </c>
      <c r="G52" s="139" t="s">
        <v>7</v>
      </c>
      <c r="H52" s="130">
        <v>43835</v>
      </c>
      <c r="I52" s="180" t="s">
        <v>161</v>
      </c>
      <c r="J52" s="180" t="s">
        <v>385</v>
      </c>
      <c r="K52" s="183">
        <f>K49+7</f>
        <v>43841</v>
      </c>
      <c r="L52" s="186">
        <f>K52+15</f>
        <v>43856</v>
      </c>
      <c r="M52" s="188">
        <f>K52+21</f>
        <v>43862</v>
      </c>
    </row>
    <row r="53" spans="1:13" s="144" customFormat="1" ht="25.5" customHeight="1">
      <c r="A53" s="145" t="s">
        <v>62</v>
      </c>
      <c r="B53" s="146" t="s">
        <v>347</v>
      </c>
      <c r="C53" s="133">
        <v>43834</v>
      </c>
      <c r="D53" s="134" t="s">
        <v>127</v>
      </c>
      <c r="E53" s="134" t="s">
        <v>128</v>
      </c>
      <c r="F53" s="137" t="s">
        <v>7</v>
      </c>
      <c r="G53" s="140" t="s">
        <v>129</v>
      </c>
      <c r="H53" s="135">
        <v>43836</v>
      </c>
      <c r="I53" s="181"/>
      <c r="J53" s="181"/>
      <c r="K53" s="184"/>
      <c r="L53" s="184"/>
      <c r="M53" s="189"/>
    </row>
    <row r="54" spans="1:13" s="144" customFormat="1" ht="25.5" customHeight="1" thickBot="1">
      <c r="A54" s="147" t="s">
        <v>331</v>
      </c>
      <c r="B54" s="148" t="s">
        <v>332</v>
      </c>
      <c r="C54" s="87">
        <v>43836</v>
      </c>
      <c r="D54" s="88" t="s">
        <v>151</v>
      </c>
      <c r="E54" s="88" t="s">
        <v>152</v>
      </c>
      <c r="F54" s="138" t="s">
        <v>7</v>
      </c>
      <c r="G54" s="141" t="s">
        <v>60</v>
      </c>
      <c r="H54" s="89">
        <v>43838</v>
      </c>
      <c r="I54" s="182"/>
      <c r="J54" s="182"/>
      <c r="K54" s="185"/>
      <c r="L54" s="187"/>
      <c r="M54" s="190"/>
    </row>
    <row r="55" spans="1:13" s="144" customFormat="1" ht="25.5" customHeight="1">
      <c r="A55" s="142" t="s">
        <v>146</v>
      </c>
      <c r="B55" s="143" t="s">
        <v>221</v>
      </c>
      <c r="C55" s="128">
        <v>43840</v>
      </c>
      <c r="D55" s="129" t="s">
        <v>194</v>
      </c>
      <c r="E55" s="129" t="s">
        <v>195</v>
      </c>
      <c r="F55" s="136" t="s">
        <v>124</v>
      </c>
      <c r="G55" s="139" t="s">
        <v>7</v>
      </c>
      <c r="H55" s="130">
        <v>43842</v>
      </c>
      <c r="I55" s="180" t="s">
        <v>251</v>
      </c>
      <c r="J55" s="180" t="s">
        <v>130</v>
      </c>
      <c r="K55" s="183">
        <f>K52+7</f>
        <v>43848</v>
      </c>
      <c r="L55" s="186">
        <f>K55+15</f>
        <v>43863</v>
      </c>
      <c r="M55" s="188">
        <f>K55+21</f>
        <v>43869</v>
      </c>
    </row>
    <row r="56" spans="1:13" s="144" customFormat="1" ht="25.5" customHeight="1">
      <c r="A56" s="145" t="s">
        <v>372</v>
      </c>
      <c r="B56" s="146" t="s">
        <v>373</v>
      </c>
      <c r="C56" s="133">
        <v>43841</v>
      </c>
      <c r="D56" s="134" t="s">
        <v>127</v>
      </c>
      <c r="E56" s="134" t="s">
        <v>128</v>
      </c>
      <c r="F56" s="137" t="s">
        <v>7</v>
      </c>
      <c r="G56" s="140" t="s">
        <v>129</v>
      </c>
      <c r="H56" s="135">
        <v>43843</v>
      </c>
      <c r="I56" s="181"/>
      <c r="J56" s="181"/>
      <c r="K56" s="184"/>
      <c r="L56" s="184"/>
      <c r="M56" s="189"/>
    </row>
    <row r="57" spans="1:13" s="144" customFormat="1" ht="25.5" customHeight="1" thickBot="1">
      <c r="A57" s="147" t="s">
        <v>362</v>
      </c>
      <c r="B57" s="148" t="s">
        <v>363</v>
      </c>
      <c r="C57" s="87">
        <v>43843</v>
      </c>
      <c r="D57" s="88" t="s">
        <v>151</v>
      </c>
      <c r="E57" s="88" t="s">
        <v>152</v>
      </c>
      <c r="F57" s="138" t="s">
        <v>7</v>
      </c>
      <c r="G57" s="141" t="s">
        <v>60</v>
      </c>
      <c r="H57" s="89">
        <v>43845</v>
      </c>
      <c r="I57" s="182"/>
      <c r="J57" s="182"/>
      <c r="K57" s="185"/>
      <c r="L57" s="187"/>
      <c r="M57" s="190"/>
    </row>
    <row r="58" spans="1:13" s="144" customFormat="1" ht="25.5" customHeight="1">
      <c r="A58" s="142" t="s">
        <v>147</v>
      </c>
      <c r="B58" s="143" t="s">
        <v>328</v>
      </c>
      <c r="C58" s="128">
        <v>43847</v>
      </c>
      <c r="D58" s="129" t="s">
        <v>194</v>
      </c>
      <c r="E58" s="129" t="s">
        <v>195</v>
      </c>
      <c r="F58" s="136" t="s">
        <v>124</v>
      </c>
      <c r="G58" s="139" t="s">
        <v>7</v>
      </c>
      <c r="H58" s="130">
        <v>43849</v>
      </c>
      <c r="I58" s="180" t="s">
        <v>125</v>
      </c>
      <c r="J58" s="180" t="s">
        <v>353</v>
      </c>
      <c r="K58" s="183">
        <f>K55+7</f>
        <v>43855</v>
      </c>
      <c r="L58" s="186">
        <f>K58+15</f>
        <v>43870</v>
      </c>
      <c r="M58" s="188">
        <f>K58+21</f>
        <v>43876</v>
      </c>
    </row>
    <row r="59" spans="1:13" s="144" customFormat="1" ht="25.5" customHeight="1">
      <c r="A59" s="145" t="s">
        <v>259</v>
      </c>
      <c r="B59" s="146" t="s">
        <v>374</v>
      </c>
      <c r="C59" s="133">
        <v>43848</v>
      </c>
      <c r="D59" s="134" t="s">
        <v>127</v>
      </c>
      <c r="E59" s="134" t="s">
        <v>128</v>
      </c>
      <c r="F59" s="137" t="s">
        <v>7</v>
      </c>
      <c r="G59" s="140" t="s">
        <v>129</v>
      </c>
      <c r="H59" s="135">
        <v>43850</v>
      </c>
      <c r="I59" s="181"/>
      <c r="J59" s="181"/>
      <c r="K59" s="184"/>
      <c r="L59" s="184"/>
      <c r="M59" s="189"/>
    </row>
    <row r="60" spans="1:13" s="144" customFormat="1" ht="25.5" customHeight="1" thickBot="1">
      <c r="A60" s="147" t="s">
        <v>364</v>
      </c>
      <c r="B60" s="148" t="s">
        <v>361</v>
      </c>
      <c r="C60" s="87">
        <v>43850</v>
      </c>
      <c r="D60" s="88" t="s">
        <v>151</v>
      </c>
      <c r="E60" s="88" t="s">
        <v>152</v>
      </c>
      <c r="F60" s="138" t="s">
        <v>7</v>
      </c>
      <c r="G60" s="141" t="s">
        <v>60</v>
      </c>
      <c r="H60" s="89">
        <v>43852</v>
      </c>
      <c r="I60" s="182"/>
      <c r="J60" s="182"/>
      <c r="K60" s="185"/>
      <c r="L60" s="187"/>
      <c r="M60" s="190"/>
    </row>
    <row r="61" spans="1:13" s="144" customFormat="1" ht="25.5" customHeight="1">
      <c r="A61" s="142" t="s">
        <v>148</v>
      </c>
      <c r="B61" s="143" t="s">
        <v>236</v>
      </c>
      <c r="C61" s="128">
        <v>43854</v>
      </c>
      <c r="D61" s="129" t="s">
        <v>194</v>
      </c>
      <c r="E61" s="129" t="s">
        <v>195</v>
      </c>
      <c r="F61" s="136" t="s">
        <v>124</v>
      </c>
      <c r="G61" s="139" t="s">
        <v>7</v>
      </c>
      <c r="H61" s="130">
        <v>43856</v>
      </c>
      <c r="I61" s="180" t="s">
        <v>190</v>
      </c>
      <c r="J61" s="180" t="s">
        <v>386</v>
      </c>
      <c r="K61" s="183">
        <f>K58+7</f>
        <v>43862</v>
      </c>
      <c r="L61" s="186">
        <f>K61+15</f>
        <v>43877</v>
      </c>
      <c r="M61" s="188">
        <f>K61+21</f>
        <v>43883</v>
      </c>
    </row>
    <row r="62" spans="1:13" s="144" customFormat="1" ht="25.5" customHeight="1">
      <c r="A62" s="145" t="s">
        <v>375</v>
      </c>
      <c r="B62" s="146" t="s">
        <v>373</v>
      </c>
      <c r="C62" s="133">
        <v>43855</v>
      </c>
      <c r="D62" s="134" t="s">
        <v>127</v>
      </c>
      <c r="E62" s="134" t="s">
        <v>128</v>
      </c>
      <c r="F62" s="137" t="s">
        <v>7</v>
      </c>
      <c r="G62" s="140" t="s">
        <v>129</v>
      </c>
      <c r="H62" s="135">
        <v>43857</v>
      </c>
      <c r="I62" s="181"/>
      <c r="J62" s="181"/>
      <c r="K62" s="184"/>
      <c r="L62" s="184"/>
      <c r="M62" s="189"/>
    </row>
    <row r="63" spans="1:13" s="144" customFormat="1" ht="25.5" customHeight="1" thickBot="1">
      <c r="A63" s="147" t="s">
        <v>365</v>
      </c>
      <c r="B63" s="148" t="s">
        <v>366</v>
      </c>
      <c r="C63" s="87">
        <v>43857</v>
      </c>
      <c r="D63" s="88" t="s">
        <v>151</v>
      </c>
      <c r="E63" s="88" t="s">
        <v>152</v>
      </c>
      <c r="F63" s="138" t="s">
        <v>7</v>
      </c>
      <c r="G63" s="141" t="s">
        <v>60</v>
      </c>
      <c r="H63" s="89">
        <v>43859</v>
      </c>
      <c r="I63" s="182"/>
      <c r="J63" s="182"/>
      <c r="K63" s="185"/>
      <c r="L63" s="187"/>
      <c r="M63" s="190"/>
    </row>
    <row r="64" spans="1:13" s="144" customFormat="1" ht="25.5" customHeight="1">
      <c r="A64" s="142" t="s">
        <v>345</v>
      </c>
      <c r="B64" s="143" t="s">
        <v>306</v>
      </c>
      <c r="C64" s="128">
        <v>43861</v>
      </c>
      <c r="D64" s="129" t="s">
        <v>194</v>
      </c>
      <c r="E64" s="129" t="s">
        <v>195</v>
      </c>
      <c r="F64" s="136" t="s">
        <v>124</v>
      </c>
      <c r="G64" s="139" t="s">
        <v>7</v>
      </c>
      <c r="H64" s="130">
        <v>43863</v>
      </c>
      <c r="I64" s="180" t="s">
        <v>84</v>
      </c>
      <c r="J64" s="180" t="s">
        <v>340</v>
      </c>
      <c r="K64" s="183">
        <f>K61+7</f>
        <v>43869</v>
      </c>
      <c r="L64" s="186">
        <f>K64+15</f>
        <v>43884</v>
      </c>
      <c r="M64" s="188">
        <f>K64+21</f>
        <v>43890</v>
      </c>
    </row>
    <row r="65" spans="1:13" s="144" customFormat="1" ht="25.5" customHeight="1">
      <c r="A65" s="145" t="s">
        <v>63</v>
      </c>
      <c r="B65" s="146" t="s">
        <v>376</v>
      </c>
      <c r="C65" s="133">
        <v>43862</v>
      </c>
      <c r="D65" s="134" t="s">
        <v>127</v>
      </c>
      <c r="E65" s="134" t="s">
        <v>128</v>
      </c>
      <c r="F65" s="137" t="s">
        <v>7</v>
      </c>
      <c r="G65" s="140" t="s">
        <v>129</v>
      </c>
      <c r="H65" s="135">
        <v>43864</v>
      </c>
      <c r="I65" s="181"/>
      <c r="J65" s="181"/>
      <c r="K65" s="184"/>
      <c r="L65" s="184"/>
      <c r="M65" s="189"/>
    </row>
    <row r="66" spans="1:13" s="144" customFormat="1" ht="25.5" customHeight="1" thickBot="1">
      <c r="A66" s="147" t="s">
        <v>367</v>
      </c>
      <c r="B66" s="148" t="s">
        <v>368</v>
      </c>
      <c r="C66" s="87">
        <v>43864</v>
      </c>
      <c r="D66" s="88" t="s">
        <v>151</v>
      </c>
      <c r="E66" s="88" t="s">
        <v>152</v>
      </c>
      <c r="F66" s="138" t="s">
        <v>7</v>
      </c>
      <c r="G66" s="141" t="s">
        <v>60</v>
      </c>
      <c r="H66" s="89">
        <v>43866</v>
      </c>
      <c r="I66" s="182"/>
      <c r="J66" s="182"/>
      <c r="K66" s="185"/>
      <c r="L66" s="187"/>
      <c r="M66" s="190"/>
    </row>
    <row r="67" spans="1:13" s="144" customFormat="1" ht="25.5" customHeight="1">
      <c r="A67" s="142" t="s">
        <v>230</v>
      </c>
      <c r="B67" s="143" t="s">
        <v>325</v>
      </c>
      <c r="C67" s="128">
        <v>43868</v>
      </c>
      <c r="D67" s="129" t="s">
        <v>194</v>
      </c>
      <c r="E67" s="129" t="s">
        <v>195</v>
      </c>
      <c r="F67" s="136" t="s">
        <v>124</v>
      </c>
      <c r="G67" s="139" t="s">
        <v>7</v>
      </c>
      <c r="H67" s="130">
        <v>43870</v>
      </c>
      <c r="I67" s="180" t="s">
        <v>162</v>
      </c>
      <c r="J67" s="180" t="s">
        <v>387</v>
      </c>
      <c r="K67" s="183">
        <f>K64+7</f>
        <v>43876</v>
      </c>
      <c r="L67" s="186">
        <f>K67+15</f>
        <v>43891</v>
      </c>
      <c r="M67" s="188">
        <f>K67+21</f>
        <v>43897</v>
      </c>
    </row>
    <row r="68" spans="1:13" s="144" customFormat="1" ht="25.5" customHeight="1">
      <c r="A68" s="145" t="s">
        <v>228</v>
      </c>
      <c r="B68" s="146" t="s">
        <v>377</v>
      </c>
      <c r="C68" s="133">
        <v>43869</v>
      </c>
      <c r="D68" s="134" t="s">
        <v>127</v>
      </c>
      <c r="E68" s="134" t="s">
        <v>128</v>
      </c>
      <c r="F68" s="137" t="s">
        <v>7</v>
      </c>
      <c r="G68" s="140" t="s">
        <v>129</v>
      </c>
      <c r="H68" s="135">
        <v>43871</v>
      </c>
      <c r="I68" s="181"/>
      <c r="J68" s="181"/>
      <c r="K68" s="184"/>
      <c r="L68" s="184"/>
      <c r="M68" s="189"/>
    </row>
    <row r="69" spans="1:13" s="144" customFormat="1" ht="25.5" customHeight="1" thickBot="1">
      <c r="A69" s="147" t="s">
        <v>323</v>
      </c>
      <c r="B69" s="148" t="s">
        <v>361</v>
      </c>
      <c r="C69" s="87">
        <v>43871</v>
      </c>
      <c r="D69" s="88" t="s">
        <v>151</v>
      </c>
      <c r="E69" s="88" t="s">
        <v>152</v>
      </c>
      <c r="F69" s="138" t="s">
        <v>7</v>
      </c>
      <c r="G69" s="141" t="s">
        <v>60</v>
      </c>
      <c r="H69" s="89">
        <v>43873</v>
      </c>
      <c r="I69" s="182"/>
      <c r="J69" s="182"/>
      <c r="K69" s="185"/>
      <c r="L69" s="187"/>
      <c r="M69" s="190"/>
    </row>
    <row r="70" spans="1:13" s="144" customFormat="1" ht="25.5" customHeight="1">
      <c r="A70" s="142" t="s">
        <v>159</v>
      </c>
      <c r="B70" s="143" t="s">
        <v>133</v>
      </c>
      <c r="C70" s="128">
        <v>43875</v>
      </c>
      <c r="D70" s="129" t="s">
        <v>194</v>
      </c>
      <c r="E70" s="129" t="s">
        <v>195</v>
      </c>
      <c r="F70" s="136" t="s">
        <v>124</v>
      </c>
      <c r="G70" s="139" t="s">
        <v>7</v>
      </c>
      <c r="H70" s="130">
        <v>43877</v>
      </c>
      <c r="I70" s="180" t="s">
        <v>383</v>
      </c>
      <c r="J70" s="180" t="s">
        <v>262</v>
      </c>
      <c r="K70" s="183">
        <f>K67+7</f>
        <v>43883</v>
      </c>
      <c r="L70" s="186">
        <f>K70+15</f>
        <v>43898</v>
      </c>
      <c r="M70" s="188">
        <f>K70+21</f>
        <v>43904</v>
      </c>
    </row>
    <row r="71" spans="1:13" s="144" customFormat="1" ht="25.5" customHeight="1">
      <c r="A71" s="145" t="s">
        <v>304</v>
      </c>
      <c r="B71" s="146" t="s">
        <v>378</v>
      </c>
      <c r="C71" s="133">
        <v>43876</v>
      </c>
      <c r="D71" s="134" t="s">
        <v>127</v>
      </c>
      <c r="E71" s="134" t="s">
        <v>128</v>
      </c>
      <c r="F71" s="137" t="s">
        <v>7</v>
      </c>
      <c r="G71" s="140" t="s">
        <v>129</v>
      </c>
      <c r="H71" s="135">
        <v>43878</v>
      </c>
      <c r="I71" s="181"/>
      <c r="J71" s="181"/>
      <c r="K71" s="184"/>
      <c r="L71" s="184"/>
      <c r="M71" s="189"/>
    </row>
    <row r="72" spans="1:13" s="144" customFormat="1" ht="25.5" customHeight="1" thickBot="1">
      <c r="A72" s="147" t="s">
        <v>369</v>
      </c>
      <c r="B72" s="148" t="s">
        <v>370</v>
      </c>
      <c r="C72" s="87">
        <v>43878</v>
      </c>
      <c r="D72" s="88" t="s">
        <v>151</v>
      </c>
      <c r="E72" s="88" t="s">
        <v>152</v>
      </c>
      <c r="F72" s="138" t="s">
        <v>7</v>
      </c>
      <c r="G72" s="141" t="s">
        <v>60</v>
      </c>
      <c r="H72" s="89">
        <v>43880</v>
      </c>
      <c r="I72" s="182"/>
      <c r="J72" s="182"/>
      <c r="K72" s="185"/>
      <c r="L72" s="187"/>
      <c r="M72" s="190"/>
    </row>
    <row r="73" spans="1:13" s="144" customFormat="1" ht="25.5" customHeight="1">
      <c r="A73"/>
      <c r="B73"/>
      <c r="C73"/>
      <c r="D73"/>
      <c r="E73"/>
      <c r="F73"/>
      <c r="G73"/>
      <c r="H73"/>
      <c r="I73"/>
      <c r="J73" s="26"/>
      <c r="K73"/>
      <c r="L73"/>
      <c r="M73"/>
    </row>
    <row r="74" spans="1:13" s="144" customFormat="1" ht="25.5" customHeight="1">
      <c r="A74" s="45" t="s">
        <v>13</v>
      </c>
      <c r="B74" s="45"/>
      <c r="C74" s="106"/>
      <c r="D74" s="106"/>
      <c r="E74" s="106"/>
      <c r="F74" s="106"/>
      <c r="G74" s="106"/>
      <c r="H74" s="158"/>
      <c r="I74" s="11" t="s">
        <v>14</v>
      </c>
      <c r="J74" s="108" t="s">
        <v>38</v>
      </c>
      <c r="K74" s="109"/>
      <c r="L74" s="1"/>
      <c r="M74" s="1"/>
    </row>
    <row r="75" spans="1:13" ht="19.5">
      <c r="A75" s="45" t="s">
        <v>15</v>
      </c>
      <c r="B75" s="45"/>
      <c r="C75" s="106"/>
      <c r="D75" s="106"/>
      <c r="E75" s="106"/>
      <c r="F75" s="106"/>
      <c r="G75" s="106"/>
      <c r="H75" s="158"/>
      <c r="I75" s="111" t="s">
        <v>16</v>
      </c>
      <c r="J75" s="109"/>
      <c r="K75" s="109"/>
      <c r="L75" s="1"/>
      <c r="M75" s="1"/>
    </row>
    <row r="76" spans="1:13" ht="20.25">
      <c r="A76" s="112"/>
      <c r="B76" s="112"/>
      <c r="C76" s="113"/>
      <c r="D76" s="113"/>
      <c r="E76" s="113"/>
      <c r="F76" s="113"/>
      <c r="G76" s="113"/>
      <c r="H76" s="158"/>
      <c r="I76" s="114" t="s">
        <v>244</v>
      </c>
      <c r="J76" s="109"/>
      <c r="K76" s="109"/>
      <c r="L76" s="1"/>
      <c r="M76" s="1"/>
    </row>
    <row r="77" spans="1:19" ht="20.25">
      <c r="A77" s="51" t="s">
        <v>17</v>
      </c>
      <c r="B77" s="45"/>
      <c r="C77" s="12"/>
      <c r="D77" s="106"/>
      <c r="E77" s="106"/>
      <c r="F77" s="106"/>
      <c r="G77" s="106"/>
      <c r="H77" s="158"/>
      <c r="I77" s="115" t="s">
        <v>245</v>
      </c>
      <c r="J77" s="109"/>
      <c r="K77" s="109"/>
      <c r="L77" s="1"/>
      <c r="M77" s="1"/>
      <c r="N77" s="1"/>
      <c r="O77" s="1"/>
      <c r="P77" s="1"/>
      <c r="Q77" s="1"/>
      <c r="R77" s="1"/>
      <c r="S77" s="1"/>
    </row>
    <row r="78" spans="1:19" ht="19.5">
      <c r="A78" s="56" t="s">
        <v>18</v>
      </c>
      <c r="B78" s="116" t="s">
        <v>19</v>
      </c>
      <c r="C78" s="13"/>
      <c r="D78" s="14"/>
      <c r="E78" s="14"/>
      <c r="F78" s="14"/>
      <c r="G78" s="14"/>
      <c r="H78" s="158"/>
      <c r="I78" s="158"/>
      <c r="J78" s="109"/>
      <c r="K78" s="109"/>
      <c r="L78" s="1"/>
      <c r="M78" s="1"/>
      <c r="N78" s="1"/>
      <c r="O78" s="1"/>
      <c r="P78" s="1"/>
      <c r="Q78" s="1"/>
      <c r="R78" s="1"/>
      <c r="S78" s="1"/>
    </row>
    <row r="79" spans="1:19" ht="24.75">
      <c r="A79" s="56" t="s">
        <v>20</v>
      </c>
      <c r="B79" s="116" t="s">
        <v>21</v>
      </c>
      <c r="C79" s="13"/>
      <c r="D79" s="15"/>
      <c r="E79" s="15"/>
      <c r="F79" s="15"/>
      <c r="G79" s="15"/>
      <c r="H79" s="117" t="s">
        <v>22</v>
      </c>
      <c r="I79" s="17" t="s">
        <v>50</v>
      </c>
      <c r="J79" s="109"/>
      <c r="K79" s="109"/>
      <c r="L79" s="1"/>
      <c r="M79" s="1"/>
      <c r="N79" s="1"/>
      <c r="O79" s="1"/>
      <c r="P79" s="1"/>
      <c r="Q79" s="1"/>
      <c r="R79" s="1"/>
      <c r="S79" s="1"/>
    </row>
    <row r="80" spans="1:19" ht="24.75">
      <c r="A80" s="56" t="s">
        <v>32</v>
      </c>
      <c r="B80" s="118" t="s">
        <v>33</v>
      </c>
      <c r="C80" s="32"/>
      <c r="D80" s="32"/>
      <c r="E80" s="32"/>
      <c r="F80" s="32"/>
      <c r="G80" s="32"/>
      <c r="H80" s="117" t="s">
        <v>22</v>
      </c>
      <c r="I80" s="19" t="s">
        <v>51</v>
      </c>
      <c r="J80" s="109"/>
      <c r="K80" s="109"/>
      <c r="L80" s="1"/>
      <c r="M80" s="1"/>
      <c r="N80" s="1"/>
      <c r="O80" s="1"/>
      <c r="P80" s="1"/>
      <c r="Q80" s="1"/>
      <c r="R80" s="1"/>
      <c r="S80" s="1"/>
    </row>
    <row r="81" spans="1:19" ht="24.75">
      <c r="A81" s="56" t="s">
        <v>34</v>
      </c>
      <c r="B81" s="108" t="s">
        <v>35</v>
      </c>
      <c r="C81" s="113"/>
      <c r="D81" s="18"/>
      <c r="E81" s="18"/>
      <c r="F81" s="18"/>
      <c r="G81" s="18"/>
      <c r="H81" s="117" t="s">
        <v>22</v>
      </c>
      <c r="I81" s="21" t="s">
        <v>23</v>
      </c>
      <c r="J81" s="109"/>
      <c r="K81" s="109"/>
      <c r="L81" s="1"/>
      <c r="M81" s="1"/>
      <c r="N81" s="1"/>
      <c r="O81" s="1"/>
      <c r="P81" s="1"/>
      <c r="Q81" s="1"/>
      <c r="R81" s="1"/>
      <c r="S81" s="1"/>
    </row>
    <row r="82" spans="1:19" ht="24.75">
      <c r="A82" s="56" t="s">
        <v>36</v>
      </c>
      <c r="B82" s="108" t="s">
        <v>37</v>
      </c>
      <c r="C82" s="113"/>
      <c r="D82" s="20"/>
      <c r="E82" s="20"/>
      <c r="F82" s="20"/>
      <c r="G82" s="20"/>
      <c r="H82" s="117" t="s">
        <v>22</v>
      </c>
      <c r="I82" s="21" t="s">
        <v>24</v>
      </c>
      <c r="J82" s="109"/>
      <c r="K82" s="109"/>
      <c r="L82" s="1"/>
      <c r="M82" s="1"/>
      <c r="N82" s="1"/>
      <c r="O82" s="1"/>
      <c r="P82" s="1"/>
      <c r="Q82" s="1"/>
      <c r="R82" s="1"/>
      <c r="S82" s="1"/>
    </row>
    <row r="83" spans="1:19" ht="24.75">
      <c r="A83" s="1"/>
      <c r="B83" s="1"/>
      <c r="C83" s="1"/>
      <c r="D83" s="12"/>
      <c r="E83" s="12"/>
      <c r="F83" s="12"/>
      <c r="G83" s="12"/>
      <c r="H83" s="117" t="s">
        <v>22</v>
      </c>
      <c r="I83" s="21" t="s">
        <v>246</v>
      </c>
      <c r="J83" s="26"/>
      <c r="M83" s="1"/>
      <c r="N83" s="1"/>
      <c r="O83" s="1"/>
      <c r="P83" s="1"/>
      <c r="Q83" s="1"/>
      <c r="R83" s="1"/>
      <c r="S83" s="1"/>
    </row>
    <row r="84" spans="8:19" ht="24.75">
      <c r="H84" s="117" t="s">
        <v>22</v>
      </c>
      <c r="I84" s="21" t="s">
        <v>247</v>
      </c>
      <c r="J84" s="26"/>
      <c r="N84" s="1"/>
      <c r="O84" s="1"/>
      <c r="P84" s="1"/>
      <c r="Q84" s="1"/>
      <c r="R84" s="1"/>
      <c r="S84" s="1"/>
    </row>
    <row r="85" ht="14.25">
      <c r="J85" s="26"/>
    </row>
    <row r="86" ht="14.25">
      <c r="J86" s="26"/>
    </row>
    <row r="87" ht="14.25">
      <c r="J87" s="26"/>
    </row>
    <row r="88" ht="14.25">
      <c r="J88" s="26"/>
    </row>
    <row r="89" ht="14.25">
      <c r="J89" s="26"/>
    </row>
    <row r="90" ht="14.25">
      <c r="J90" s="26"/>
    </row>
  </sheetData>
  <sheetProtection/>
  <mergeCells count="121">
    <mergeCell ref="I67:I69"/>
    <mergeCell ref="J67:J69"/>
    <mergeCell ref="K67:K69"/>
    <mergeCell ref="L67:L69"/>
    <mergeCell ref="M67:M69"/>
    <mergeCell ref="I70:I72"/>
    <mergeCell ref="J70:J72"/>
    <mergeCell ref="K70:K72"/>
    <mergeCell ref="L70:L72"/>
    <mergeCell ref="M70:M72"/>
    <mergeCell ref="I46:I48"/>
    <mergeCell ref="J46:J48"/>
    <mergeCell ref="K46:K48"/>
    <mergeCell ref="L46:L48"/>
    <mergeCell ref="M46:M48"/>
    <mergeCell ref="I49:I51"/>
    <mergeCell ref="J49:J51"/>
    <mergeCell ref="K49:K51"/>
    <mergeCell ref="L49:L51"/>
    <mergeCell ref="M49:M51"/>
    <mergeCell ref="I28:I30"/>
    <mergeCell ref="J28:J30"/>
    <mergeCell ref="K28:K30"/>
    <mergeCell ref="L28:L30"/>
    <mergeCell ref="M28:M30"/>
    <mergeCell ref="I31:I33"/>
    <mergeCell ref="J31:J33"/>
    <mergeCell ref="K31:K33"/>
    <mergeCell ref="L31:L33"/>
    <mergeCell ref="M31:M33"/>
    <mergeCell ref="I22:I24"/>
    <mergeCell ref="J22:J24"/>
    <mergeCell ref="K22:K24"/>
    <mergeCell ref="L22:L24"/>
    <mergeCell ref="M22:M24"/>
    <mergeCell ref="I25:I27"/>
    <mergeCell ref="J25:J27"/>
    <mergeCell ref="K25:K27"/>
    <mergeCell ref="L25:L27"/>
    <mergeCell ref="M25:M27"/>
    <mergeCell ref="J16:J18"/>
    <mergeCell ref="K16:K18"/>
    <mergeCell ref="L16:L18"/>
    <mergeCell ref="M16:M18"/>
    <mergeCell ref="I19:I21"/>
    <mergeCell ref="J19:J21"/>
    <mergeCell ref="K19:K21"/>
    <mergeCell ref="L19:L21"/>
    <mergeCell ref="M19:M21"/>
    <mergeCell ref="J13:J15"/>
    <mergeCell ref="K13:K15"/>
    <mergeCell ref="L13:L15"/>
    <mergeCell ref="M13:M15"/>
    <mergeCell ref="I16:I18"/>
    <mergeCell ref="I5:I6"/>
    <mergeCell ref="M7:M9"/>
    <mergeCell ref="I10:I12"/>
    <mergeCell ref="J10:J12"/>
    <mergeCell ref="K10:K12"/>
    <mergeCell ref="L10:L12"/>
    <mergeCell ref="M10:M12"/>
    <mergeCell ref="I13:I15"/>
    <mergeCell ref="A5:A6"/>
    <mergeCell ref="B5:B6"/>
    <mergeCell ref="C5:C6"/>
    <mergeCell ref="D5:D6"/>
    <mergeCell ref="E5:E6"/>
    <mergeCell ref="I7:I9"/>
    <mergeCell ref="G5:G6"/>
    <mergeCell ref="F5:F6"/>
    <mergeCell ref="H5:H6"/>
    <mergeCell ref="M37:M39"/>
    <mergeCell ref="J5:J6"/>
    <mergeCell ref="K5:K6"/>
    <mergeCell ref="I34:I36"/>
    <mergeCell ref="J34:J36"/>
    <mergeCell ref="K34:K36"/>
    <mergeCell ref="L34:L36"/>
    <mergeCell ref="J7:J9"/>
    <mergeCell ref="K7:K9"/>
    <mergeCell ref="L7:L9"/>
    <mergeCell ref="I43:I45"/>
    <mergeCell ref="J43:J45"/>
    <mergeCell ref="K43:K45"/>
    <mergeCell ref="L43:L45"/>
    <mergeCell ref="M43:M45"/>
    <mergeCell ref="M34:M36"/>
    <mergeCell ref="I37:I39"/>
    <mergeCell ref="J37:J39"/>
    <mergeCell ref="K37:K39"/>
    <mergeCell ref="L37:L39"/>
    <mergeCell ref="I55:I57"/>
    <mergeCell ref="J55:J57"/>
    <mergeCell ref="K55:K57"/>
    <mergeCell ref="L55:L57"/>
    <mergeCell ref="M55:M57"/>
    <mergeCell ref="I40:I42"/>
    <mergeCell ref="J40:J42"/>
    <mergeCell ref="K40:K42"/>
    <mergeCell ref="L40:L42"/>
    <mergeCell ref="M40:M42"/>
    <mergeCell ref="I61:I63"/>
    <mergeCell ref="J61:J63"/>
    <mergeCell ref="K61:K63"/>
    <mergeCell ref="L61:L63"/>
    <mergeCell ref="M61:M63"/>
    <mergeCell ref="I52:I54"/>
    <mergeCell ref="J52:J54"/>
    <mergeCell ref="K52:K54"/>
    <mergeCell ref="L52:L54"/>
    <mergeCell ref="M52:M54"/>
    <mergeCell ref="I64:I66"/>
    <mergeCell ref="J64:J66"/>
    <mergeCell ref="K64:K66"/>
    <mergeCell ref="L64:L66"/>
    <mergeCell ref="M64:M66"/>
    <mergeCell ref="I58:I60"/>
    <mergeCell ref="J58:J60"/>
    <mergeCell ref="K58:K60"/>
    <mergeCell ref="L58:L60"/>
    <mergeCell ref="M58:M60"/>
  </mergeCells>
  <hyperlinks>
    <hyperlink ref="B81" r:id="rId1" display="https://vn.one-line.com/standard-page/demurrage-and-detention-free-time-and-charges"/>
    <hyperlink ref="B82" r:id="rId2" display="https://vn.one-line.com/standard-page/local-charges-and-tariff"/>
    <hyperlink ref="J74" r:id="rId3" display="http://www.vn.one-line.com/"/>
    <hyperlink ref="B79" r:id="rId4" display="https://ecomm.one-line.com/ecom/CUP_HOM_3005.do?sessLocale=en"/>
    <hyperlink ref="B78" r:id="rId5" display="https://www.one-line.com/en/vessels "/>
    <hyperlink ref="I82" r:id="rId6" display="mailto:vn.sgn.exdoc@one-line.com"/>
    <hyperlink ref="I81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2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5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F72" sqref="F72"/>
    </sheetView>
  </sheetViews>
  <sheetFormatPr defaultColWidth="9.140625" defaultRowHeight="15"/>
  <cols>
    <col min="1" max="1" width="39.140625" style="0" customWidth="1"/>
    <col min="2" max="2" width="13.421875" style="0" bestFit="1" customWidth="1"/>
    <col min="3" max="3" width="18.57421875" style="0" customWidth="1"/>
    <col min="4" max="4" width="23.57421875" style="0" customWidth="1"/>
    <col min="5" max="5" width="23.28125" style="0" customWidth="1"/>
    <col min="6" max="6" width="20.28125" style="0" bestFit="1" customWidth="1"/>
    <col min="7" max="7" width="24.140625" style="0" customWidth="1"/>
    <col min="8" max="8" width="21.00390625" style="0" bestFit="1" customWidth="1"/>
    <col min="9" max="9" width="37.8515625" style="0" customWidth="1"/>
    <col min="10" max="10" width="14.421875" style="0" customWidth="1"/>
    <col min="11" max="11" width="22.57421875" style="0" customWidth="1"/>
    <col min="12" max="12" width="24.421875" style="0" customWidth="1"/>
  </cols>
  <sheetData>
    <row r="2" ht="15.75">
      <c r="J2" s="10" t="s">
        <v>380</v>
      </c>
    </row>
    <row r="3" spans="1:22" ht="45">
      <c r="A3" s="1"/>
      <c r="B3" s="1"/>
      <c r="C3" s="1"/>
      <c r="D3" s="105" t="s">
        <v>61</v>
      </c>
      <c r="F3" s="1"/>
      <c r="G3" s="1"/>
      <c r="H3" s="1"/>
      <c r="I3" s="1"/>
      <c r="J3" s="22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"/>
      <c r="B4" s="2"/>
      <c r="C4" s="3"/>
      <c r="D4" s="3"/>
      <c r="E4" s="3"/>
      <c r="F4" s="3"/>
      <c r="G4" s="3"/>
      <c r="H4" s="3"/>
      <c r="I4" s="3"/>
      <c r="J4" s="23"/>
      <c r="K4" s="3"/>
      <c r="L4" s="1"/>
      <c r="M4" s="4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>
      <c r="A5" s="170" t="s">
        <v>52</v>
      </c>
      <c r="B5" s="172" t="s">
        <v>12</v>
      </c>
      <c r="C5" s="174" t="s">
        <v>0</v>
      </c>
      <c r="D5" s="176" t="s">
        <v>1</v>
      </c>
      <c r="E5" s="176" t="s">
        <v>2</v>
      </c>
      <c r="F5" s="176" t="s">
        <v>3</v>
      </c>
      <c r="G5" s="176" t="s">
        <v>8</v>
      </c>
      <c r="H5" s="212" t="s">
        <v>64</v>
      </c>
      <c r="I5" s="170" t="s">
        <v>4</v>
      </c>
      <c r="J5" s="176" t="s">
        <v>5</v>
      </c>
      <c r="K5" s="178" t="s">
        <v>226</v>
      </c>
      <c r="L5" s="119" t="s">
        <v>53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thickBot="1">
      <c r="A6" s="191"/>
      <c r="B6" s="192"/>
      <c r="C6" s="175"/>
      <c r="D6" s="177"/>
      <c r="E6" s="177"/>
      <c r="F6" s="177"/>
      <c r="G6" s="177"/>
      <c r="H6" s="213"/>
      <c r="I6" s="171"/>
      <c r="J6" s="177"/>
      <c r="K6" s="179"/>
      <c r="L6" s="120" t="s">
        <v>54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12" ht="25.5" customHeight="1" hidden="1">
      <c r="A7" s="126" t="s">
        <v>159</v>
      </c>
      <c r="B7" s="127" t="s">
        <v>132</v>
      </c>
      <c r="C7" s="128">
        <v>43735</v>
      </c>
      <c r="D7" s="129" t="s">
        <v>194</v>
      </c>
      <c r="E7" s="129" t="s">
        <v>195</v>
      </c>
      <c r="F7" s="129" t="s">
        <v>124</v>
      </c>
      <c r="G7" s="129" t="s">
        <v>7</v>
      </c>
      <c r="H7" s="130">
        <v>43737</v>
      </c>
      <c r="I7" s="200" t="s">
        <v>170</v>
      </c>
      <c r="J7" s="203" t="s">
        <v>227</v>
      </c>
      <c r="K7" s="206">
        <v>43746</v>
      </c>
      <c r="L7" s="209">
        <f>K7+13</f>
        <v>43759</v>
      </c>
    </row>
    <row r="8" spans="1:12" ht="25.5" customHeight="1" hidden="1">
      <c r="A8" s="131" t="s">
        <v>256</v>
      </c>
      <c r="B8" s="132" t="s">
        <v>257</v>
      </c>
      <c r="C8" s="133">
        <v>43736</v>
      </c>
      <c r="D8" s="134" t="s">
        <v>127</v>
      </c>
      <c r="E8" s="134" t="s">
        <v>128</v>
      </c>
      <c r="F8" s="134" t="s">
        <v>7</v>
      </c>
      <c r="G8" s="134" t="s">
        <v>129</v>
      </c>
      <c r="H8" s="135">
        <v>43738</v>
      </c>
      <c r="I8" s="201"/>
      <c r="J8" s="204"/>
      <c r="K8" s="207"/>
      <c r="L8" s="210"/>
    </row>
    <row r="9" spans="1:12" ht="25.5" customHeight="1" hidden="1" thickBot="1">
      <c r="A9" s="149" t="s">
        <v>154</v>
      </c>
      <c r="B9" s="150" t="s">
        <v>232</v>
      </c>
      <c r="C9" s="87">
        <v>43738</v>
      </c>
      <c r="D9" s="151" t="s">
        <v>151</v>
      </c>
      <c r="E9" s="151" t="s">
        <v>152</v>
      </c>
      <c r="F9" s="88" t="s">
        <v>7</v>
      </c>
      <c r="G9" s="88" t="s">
        <v>60</v>
      </c>
      <c r="H9" s="89">
        <v>43740</v>
      </c>
      <c r="I9" s="202"/>
      <c r="J9" s="205"/>
      <c r="K9" s="208"/>
      <c r="L9" s="211"/>
    </row>
    <row r="10" spans="1:12" ht="25.5" customHeight="1" hidden="1">
      <c r="A10" s="126" t="s">
        <v>295</v>
      </c>
      <c r="B10" s="127" t="s">
        <v>236</v>
      </c>
      <c r="C10" s="128">
        <v>43742</v>
      </c>
      <c r="D10" s="129" t="s">
        <v>194</v>
      </c>
      <c r="E10" s="129" t="s">
        <v>195</v>
      </c>
      <c r="F10" s="129" t="s">
        <v>124</v>
      </c>
      <c r="G10" s="129" t="s">
        <v>7</v>
      </c>
      <c r="H10" s="130">
        <v>43744</v>
      </c>
      <c r="I10" s="200" t="s">
        <v>191</v>
      </c>
      <c r="J10" s="203" t="s">
        <v>306</v>
      </c>
      <c r="K10" s="206">
        <f>K7+7</f>
        <v>43753</v>
      </c>
      <c r="L10" s="209">
        <f>K10+13</f>
        <v>43766</v>
      </c>
    </row>
    <row r="11" spans="1:12" ht="25.5" customHeight="1" hidden="1">
      <c r="A11" s="131" t="s">
        <v>62</v>
      </c>
      <c r="B11" s="132" t="s">
        <v>216</v>
      </c>
      <c r="C11" s="133">
        <v>43743</v>
      </c>
      <c r="D11" s="134" t="s">
        <v>127</v>
      </c>
      <c r="E11" s="134" t="s">
        <v>128</v>
      </c>
      <c r="F11" s="134" t="s">
        <v>7</v>
      </c>
      <c r="G11" s="134" t="s">
        <v>129</v>
      </c>
      <c r="H11" s="135">
        <v>43745</v>
      </c>
      <c r="I11" s="201"/>
      <c r="J11" s="204"/>
      <c r="K11" s="207"/>
      <c r="L11" s="210"/>
    </row>
    <row r="12" spans="1:12" ht="25.5" customHeight="1" hidden="1" thickBot="1">
      <c r="A12" s="149" t="s">
        <v>155</v>
      </c>
      <c r="B12" s="150" t="s">
        <v>233</v>
      </c>
      <c r="C12" s="87">
        <v>43745</v>
      </c>
      <c r="D12" s="151" t="s">
        <v>151</v>
      </c>
      <c r="E12" s="151" t="s">
        <v>152</v>
      </c>
      <c r="F12" s="88" t="s">
        <v>7</v>
      </c>
      <c r="G12" s="88" t="s">
        <v>60</v>
      </c>
      <c r="H12" s="89">
        <v>43747</v>
      </c>
      <c r="I12" s="202"/>
      <c r="J12" s="205"/>
      <c r="K12" s="208"/>
      <c r="L12" s="211"/>
    </row>
    <row r="13" spans="1:12" ht="25.5" customHeight="1" hidden="1">
      <c r="A13" s="126" t="s">
        <v>149</v>
      </c>
      <c r="B13" s="127" t="s">
        <v>132</v>
      </c>
      <c r="C13" s="128">
        <v>43749</v>
      </c>
      <c r="D13" s="129" t="s">
        <v>194</v>
      </c>
      <c r="E13" s="129" t="s">
        <v>195</v>
      </c>
      <c r="F13" s="129" t="s">
        <v>124</v>
      </c>
      <c r="G13" s="129" t="s">
        <v>7</v>
      </c>
      <c r="H13" s="130">
        <v>43751</v>
      </c>
      <c r="I13" s="200" t="s">
        <v>66</v>
      </c>
      <c r="J13" s="203"/>
      <c r="K13" s="206">
        <f>K10+7</f>
        <v>43760</v>
      </c>
      <c r="L13" s="209">
        <f>K13+13</f>
        <v>43773</v>
      </c>
    </row>
    <row r="14" spans="1:12" ht="25.5" customHeight="1" hidden="1">
      <c r="A14" s="131" t="s">
        <v>164</v>
      </c>
      <c r="B14" s="132" t="s">
        <v>218</v>
      </c>
      <c r="C14" s="133">
        <v>43750</v>
      </c>
      <c r="D14" s="134" t="s">
        <v>127</v>
      </c>
      <c r="E14" s="134" t="s">
        <v>128</v>
      </c>
      <c r="F14" s="134" t="s">
        <v>7</v>
      </c>
      <c r="G14" s="134" t="s">
        <v>129</v>
      </c>
      <c r="H14" s="135">
        <v>43752</v>
      </c>
      <c r="I14" s="201"/>
      <c r="J14" s="204"/>
      <c r="K14" s="207"/>
      <c r="L14" s="210"/>
    </row>
    <row r="15" spans="1:12" ht="25.5" customHeight="1" hidden="1" thickBot="1">
      <c r="A15" s="149" t="s">
        <v>66</v>
      </c>
      <c r="B15" s="150"/>
      <c r="C15" s="87">
        <v>43752</v>
      </c>
      <c r="D15" s="151" t="s">
        <v>151</v>
      </c>
      <c r="E15" s="151" t="s">
        <v>152</v>
      </c>
      <c r="F15" s="88" t="s">
        <v>7</v>
      </c>
      <c r="G15" s="88" t="s">
        <v>60</v>
      </c>
      <c r="H15" s="89">
        <v>43754</v>
      </c>
      <c r="I15" s="202"/>
      <c r="J15" s="205"/>
      <c r="K15" s="208"/>
      <c r="L15" s="211"/>
    </row>
    <row r="16" spans="1:12" ht="25.5" customHeight="1" hidden="1">
      <c r="A16" s="126" t="s">
        <v>229</v>
      </c>
      <c r="B16" s="127" t="s">
        <v>236</v>
      </c>
      <c r="C16" s="128">
        <v>43756</v>
      </c>
      <c r="D16" s="129" t="s">
        <v>194</v>
      </c>
      <c r="E16" s="129" t="s">
        <v>195</v>
      </c>
      <c r="F16" s="129" t="s">
        <v>124</v>
      </c>
      <c r="G16" s="129" t="s">
        <v>7</v>
      </c>
      <c r="H16" s="130">
        <v>43758</v>
      </c>
      <c r="I16" s="200" t="s">
        <v>168</v>
      </c>
      <c r="J16" s="203" t="s">
        <v>261</v>
      </c>
      <c r="K16" s="206">
        <f>K13+7</f>
        <v>43767</v>
      </c>
      <c r="L16" s="209">
        <f>K16+13</f>
        <v>43780</v>
      </c>
    </row>
    <row r="17" spans="1:12" ht="25.5" customHeight="1" hidden="1">
      <c r="A17" s="131" t="s">
        <v>300</v>
      </c>
      <c r="B17" s="132" t="s">
        <v>301</v>
      </c>
      <c r="C17" s="133">
        <v>43757</v>
      </c>
      <c r="D17" s="134" t="s">
        <v>127</v>
      </c>
      <c r="E17" s="134" t="s">
        <v>128</v>
      </c>
      <c r="F17" s="134" t="s">
        <v>7</v>
      </c>
      <c r="G17" s="134" t="s">
        <v>129</v>
      </c>
      <c r="H17" s="135">
        <v>43759</v>
      </c>
      <c r="I17" s="201"/>
      <c r="J17" s="204"/>
      <c r="K17" s="207"/>
      <c r="L17" s="210"/>
    </row>
    <row r="18" spans="1:12" ht="25.5" customHeight="1" hidden="1" thickBot="1">
      <c r="A18" s="149" t="s">
        <v>156</v>
      </c>
      <c r="B18" s="150" t="s">
        <v>238</v>
      </c>
      <c r="C18" s="87">
        <v>43759</v>
      </c>
      <c r="D18" s="151" t="s">
        <v>151</v>
      </c>
      <c r="E18" s="151" t="s">
        <v>152</v>
      </c>
      <c r="F18" s="88" t="s">
        <v>7</v>
      </c>
      <c r="G18" s="88" t="s">
        <v>60</v>
      </c>
      <c r="H18" s="89">
        <v>43761</v>
      </c>
      <c r="I18" s="202"/>
      <c r="J18" s="205"/>
      <c r="K18" s="208"/>
      <c r="L18" s="211"/>
    </row>
    <row r="19" spans="1:12" ht="25.5" customHeight="1" hidden="1">
      <c r="A19" s="126" t="s">
        <v>145</v>
      </c>
      <c r="B19" s="127" t="s">
        <v>126</v>
      </c>
      <c r="C19" s="128">
        <v>43763</v>
      </c>
      <c r="D19" s="129" t="s">
        <v>194</v>
      </c>
      <c r="E19" s="129" t="s">
        <v>195</v>
      </c>
      <c r="F19" s="129" t="s">
        <v>124</v>
      </c>
      <c r="G19" s="129" t="s">
        <v>7</v>
      </c>
      <c r="H19" s="130">
        <v>43765</v>
      </c>
      <c r="I19" s="200" t="s">
        <v>223</v>
      </c>
      <c r="J19" s="203" t="s">
        <v>262</v>
      </c>
      <c r="K19" s="206">
        <f>K16+7</f>
        <v>43774</v>
      </c>
      <c r="L19" s="209">
        <f>K19+13</f>
        <v>43787</v>
      </c>
    </row>
    <row r="20" spans="1:12" ht="25.5" customHeight="1" hidden="1">
      <c r="A20" s="131" t="s">
        <v>259</v>
      </c>
      <c r="B20" s="132" t="s">
        <v>260</v>
      </c>
      <c r="C20" s="133">
        <v>43764</v>
      </c>
      <c r="D20" s="134" t="s">
        <v>127</v>
      </c>
      <c r="E20" s="134" t="s">
        <v>128</v>
      </c>
      <c r="F20" s="134" t="s">
        <v>7</v>
      </c>
      <c r="G20" s="134" t="s">
        <v>129</v>
      </c>
      <c r="H20" s="135">
        <v>43766</v>
      </c>
      <c r="I20" s="201"/>
      <c r="J20" s="204"/>
      <c r="K20" s="207"/>
      <c r="L20" s="210"/>
    </row>
    <row r="21" spans="1:12" ht="25.5" customHeight="1" hidden="1" thickBot="1">
      <c r="A21" s="149" t="s">
        <v>157</v>
      </c>
      <c r="B21" s="150" t="s">
        <v>249</v>
      </c>
      <c r="C21" s="87">
        <v>43766</v>
      </c>
      <c r="D21" s="151" t="s">
        <v>151</v>
      </c>
      <c r="E21" s="151" t="s">
        <v>152</v>
      </c>
      <c r="F21" s="88" t="s">
        <v>7</v>
      </c>
      <c r="G21" s="88" t="s">
        <v>60</v>
      </c>
      <c r="H21" s="89">
        <v>43768</v>
      </c>
      <c r="I21" s="202"/>
      <c r="J21" s="205"/>
      <c r="K21" s="208"/>
      <c r="L21" s="211"/>
    </row>
    <row r="22" spans="1:12" ht="25.5" customHeight="1" hidden="1">
      <c r="A22" s="126" t="s">
        <v>302</v>
      </c>
      <c r="B22" s="127" t="s">
        <v>303</v>
      </c>
      <c r="C22" s="128">
        <v>43771</v>
      </c>
      <c r="D22" s="129" t="s">
        <v>127</v>
      </c>
      <c r="E22" s="129" t="s">
        <v>128</v>
      </c>
      <c r="F22" s="129" t="s">
        <v>7</v>
      </c>
      <c r="G22" s="129" t="s">
        <v>129</v>
      </c>
      <c r="H22" s="130">
        <v>43773</v>
      </c>
      <c r="I22" s="200" t="s">
        <v>166</v>
      </c>
      <c r="J22" s="203" t="s">
        <v>263</v>
      </c>
      <c r="K22" s="206">
        <f>K19+7</f>
        <v>43781</v>
      </c>
      <c r="L22" s="209">
        <f>K22+13</f>
        <v>43794</v>
      </c>
    </row>
    <row r="23" spans="1:12" ht="25.5" customHeight="1" hidden="1">
      <c r="A23" s="131" t="s">
        <v>158</v>
      </c>
      <c r="B23" s="132" t="s">
        <v>217</v>
      </c>
      <c r="C23" s="133">
        <v>43773</v>
      </c>
      <c r="D23" s="134" t="s">
        <v>151</v>
      </c>
      <c r="E23" s="134" t="s">
        <v>152</v>
      </c>
      <c r="F23" s="134" t="s">
        <v>7</v>
      </c>
      <c r="G23" s="134" t="s">
        <v>60</v>
      </c>
      <c r="H23" s="135">
        <v>43775</v>
      </c>
      <c r="I23" s="201"/>
      <c r="J23" s="204"/>
      <c r="K23" s="207"/>
      <c r="L23" s="210"/>
    </row>
    <row r="24" spans="1:12" ht="25.5" customHeight="1" hidden="1" thickBot="1">
      <c r="A24" s="149" t="s">
        <v>147</v>
      </c>
      <c r="B24" s="150" t="s">
        <v>236</v>
      </c>
      <c r="C24" s="87">
        <v>43777</v>
      </c>
      <c r="D24" s="151" t="s">
        <v>194</v>
      </c>
      <c r="E24" s="151" t="s">
        <v>195</v>
      </c>
      <c r="F24" s="88" t="s">
        <v>124</v>
      </c>
      <c r="G24" s="88" t="s">
        <v>7</v>
      </c>
      <c r="H24" s="89">
        <v>43779</v>
      </c>
      <c r="I24" s="202"/>
      <c r="J24" s="205"/>
      <c r="K24" s="208"/>
      <c r="L24" s="211"/>
    </row>
    <row r="25" spans="1:12" ht="25.5" customHeight="1" hidden="1">
      <c r="A25" s="126" t="s">
        <v>63</v>
      </c>
      <c r="B25" s="127" t="s">
        <v>248</v>
      </c>
      <c r="C25" s="128">
        <v>43778</v>
      </c>
      <c r="D25" s="129" t="s">
        <v>127</v>
      </c>
      <c r="E25" s="129" t="s">
        <v>128</v>
      </c>
      <c r="F25" s="129" t="s">
        <v>7</v>
      </c>
      <c r="G25" s="129" t="s">
        <v>129</v>
      </c>
      <c r="H25" s="130">
        <v>43780</v>
      </c>
      <c r="I25" s="200" t="s">
        <v>66</v>
      </c>
      <c r="J25" s="203"/>
      <c r="K25" s="206">
        <f>K22+7</f>
        <v>43788</v>
      </c>
      <c r="L25" s="209">
        <f>K25+13</f>
        <v>43801</v>
      </c>
    </row>
    <row r="26" spans="1:12" ht="25.5" customHeight="1" hidden="1">
      <c r="A26" s="131" t="s">
        <v>153</v>
      </c>
      <c r="B26" s="132" t="s">
        <v>258</v>
      </c>
      <c r="C26" s="133">
        <v>43780</v>
      </c>
      <c r="D26" s="134" t="s">
        <v>151</v>
      </c>
      <c r="E26" s="134" t="s">
        <v>152</v>
      </c>
      <c r="F26" s="134" t="s">
        <v>7</v>
      </c>
      <c r="G26" s="134" t="s">
        <v>60</v>
      </c>
      <c r="H26" s="135">
        <v>43782</v>
      </c>
      <c r="I26" s="201"/>
      <c r="J26" s="204"/>
      <c r="K26" s="207"/>
      <c r="L26" s="210"/>
    </row>
    <row r="27" spans="1:12" ht="25.5" customHeight="1" hidden="1" thickBot="1">
      <c r="A27" s="149" t="s">
        <v>148</v>
      </c>
      <c r="B27" s="150" t="s">
        <v>133</v>
      </c>
      <c r="C27" s="87">
        <v>43784</v>
      </c>
      <c r="D27" s="151" t="s">
        <v>194</v>
      </c>
      <c r="E27" s="151" t="s">
        <v>195</v>
      </c>
      <c r="F27" s="88" t="s">
        <v>124</v>
      </c>
      <c r="G27" s="88" t="s">
        <v>7</v>
      </c>
      <c r="H27" s="89">
        <v>43786</v>
      </c>
      <c r="I27" s="202"/>
      <c r="J27" s="205"/>
      <c r="K27" s="208"/>
      <c r="L27" s="211"/>
    </row>
    <row r="28" spans="1:12" ht="25.5" customHeight="1" hidden="1">
      <c r="A28" s="126" t="s">
        <v>228</v>
      </c>
      <c r="B28" s="127" t="s">
        <v>237</v>
      </c>
      <c r="C28" s="128">
        <v>43785</v>
      </c>
      <c r="D28" s="129" t="s">
        <v>127</v>
      </c>
      <c r="E28" s="129" t="s">
        <v>128</v>
      </c>
      <c r="F28" s="129" t="s">
        <v>7</v>
      </c>
      <c r="G28" s="129" t="s">
        <v>129</v>
      </c>
      <c r="H28" s="130">
        <v>43787</v>
      </c>
      <c r="I28" s="200" t="s">
        <v>170</v>
      </c>
      <c r="J28" s="203" t="s">
        <v>307</v>
      </c>
      <c r="K28" s="206">
        <f>K25+7</f>
        <v>43795</v>
      </c>
      <c r="L28" s="209">
        <f>K28+13</f>
        <v>43808</v>
      </c>
    </row>
    <row r="29" spans="1:12" ht="25.5" customHeight="1" hidden="1">
      <c r="A29" s="131" t="s">
        <v>66</v>
      </c>
      <c r="B29" s="132"/>
      <c r="C29" s="133">
        <v>43787</v>
      </c>
      <c r="D29" s="134" t="s">
        <v>151</v>
      </c>
      <c r="E29" s="134" t="s">
        <v>152</v>
      </c>
      <c r="F29" s="134" t="s">
        <v>7</v>
      </c>
      <c r="G29" s="134" t="s">
        <v>60</v>
      </c>
      <c r="H29" s="135">
        <v>43789</v>
      </c>
      <c r="I29" s="201"/>
      <c r="J29" s="204"/>
      <c r="K29" s="207"/>
      <c r="L29" s="210"/>
    </row>
    <row r="30" spans="1:12" ht="25.5" customHeight="1" hidden="1" thickBot="1">
      <c r="A30" s="149" t="s">
        <v>345</v>
      </c>
      <c r="B30" s="150" t="s">
        <v>346</v>
      </c>
      <c r="C30" s="87">
        <v>43791</v>
      </c>
      <c r="D30" s="151" t="s">
        <v>194</v>
      </c>
      <c r="E30" s="151" t="s">
        <v>195</v>
      </c>
      <c r="F30" s="88" t="s">
        <v>124</v>
      </c>
      <c r="G30" s="88" t="s">
        <v>7</v>
      </c>
      <c r="H30" s="89">
        <v>43793</v>
      </c>
      <c r="I30" s="202"/>
      <c r="J30" s="205"/>
      <c r="K30" s="208"/>
      <c r="L30" s="211"/>
    </row>
    <row r="31" spans="1:12" ht="25.5" customHeight="1" hidden="1">
      <c r="A31" s="126" t="s">
        <v>304</v>
      </c>
      <c r="B31" s="127" t="s">
        <v>305</v>
      </c>
      <c r="C31" s="128">
        <v>43792</v>
      </c>
      <c r="D31" s="129" t="s">
        <v>127</v>
      </c>
      <c r="E31" s="129" t="s">
        <v>128</v>
      </c>
      <c r="F31" s="129" t="s">
        <v>7</v>
      </c>
      <c r="G31" s="129" t="s">
        <v>129</v>
      </c>
      <c r="H31" s="130">
        <v>43794</v>
      </c>
      <c r="I31" s="200" t="s">
        <v>84</v>
      </c>
      <c r="J31" s="203"/>
      <c r="K31" s="206">
        <f>K28+7</f>
        <v>43802</v>
      </c>
      <c r="L31" s="209">
        <f>K31+13</f>
        <v>43815</v>
      </c>
    </row>
    <row r="32" spans="1:12" ht="25.5" customHeight="1" hidden="1">
      <c r="A32" s="131" t="s">
        <v>323</v>
      </c>
      <c r="B32" s="132" t="s">
        <v>324</v>
      </c>
      <c r="C32" s="133">
        <v>43794</v>
      </c>
      <c r="D32" s="134" t="s">
        <v>151</v>
      </c>
      <c r="E32" s="134" t="s">
        <v>152</v>
      </c>
      <c r="F32" s="134" t="s">
        <v>7</v>
      </c>
      <c r="G32" s="134" t="s">
        <v>60</v>
      </c>
      <c r="H32" s="135">
        <v>43796</v>
      </c>
      <c r="I32" s="201"/>
      <c r="J32" s="204"/>
      <c r="K32" s="207"/>
      <c r="L32" s="210"/>
    </row>
    <row r="33" spans="1:12" ht="25.5" customHeight="1" hidden="1" thickBot="1">
      <c r="A33" s="149" t="s">
        <v>230</v>
      </c>
      <c r="B33" s="150" t="s">
        <v>132</v>
      </c>
      <c r="C33" s="87">
        <v>43798</v>
      </c>
      <c r="D33" s="151" t="s">
        <v>194</v>
      </c>
      <c r="E33" s="151" t="s">
        <v>195</v>
      </c>
      <c r="F33" s="88" t="s">
        <v>124</v>
      </c>
      <c r="G33" s="88" t="s">
        <v>7</v>
      </c>
      <c r="H33" s="89">
        <v>43800</v>
      </c>
      <c r="I33" s="202"/>
      <c r="J33" s="205"/>
      <c r="K33" s="208"/>
      <c r="L33" s="211"/>
    </row>
    <row r="34" spans="1:12" ht="25.5" customHeight="1">
      <c r="A34" s="126" t="s">
        <v>326</v>
      </c>
      <c r="B34" s="127" t="s">
        <v>327</v>
      </c>
      <c r="C34" s="128">
        <v>43799</v>
      </c>
      <c r="D34" s="129" t="s">
        <v>127</v>
      </c>
      <c r="E34" s="129" t="s">
        <v>128</v>
      </c>
      <c r="F34" s="129" t="s">
        <v>7</v>
      </c>
      <c r="G34" s="129" t="s">
        <v>129</v>
      </c>
      <c r="H34" s="130">
        <v>43801</v>
      </c>
      <c r="I34" s="200" t="s">
        <v>392</v>
      </c>
      <c r="J34" s="203" t="s">
        <v>395</v>
      </c>
      <c r="K34" s="206">
        <f>K31+7</f>
        <v>43809</v>
      </c>
      <c r="L34" s="209">
        <f>K34+13</f>
        <v>43822</v>
      </c>
    </row>
    <row r="35" spans="1:12" ht="25.5" customHeight="1">
      <c r="A35" s="131" t="s">
        <v>160</v>
      </c>
      <c r="B35" s="132" t="s">
        <v>293</v>
      </c>
      <c r="C35" s="133">
        <v>43801</v>
      </c>
      <c r="D35" s="134" t="s">
        <v>151</v>
      </c>
      <c r="E35" s="134" t="s">
        <v>152</v>
      </c>
      <c r="F35" s="134" t="s">
        <v>7</v>
      </c>
      <c r="G35" s="134" t="s">
        <v>60</v>
      </c>
      <c r="H35" s="135">
        <v>43803</v>
      </c>
      <c r="I35" s="201"/>
      <c r="J35" s="204"/>
      <c r="K35" s="207"/>
      <c r="L35" s="210"/>
    </row>
    <row r="36" spans="1:12" ht="25.5" customHeight="1" thickBot="1">
      <c r="A36" s="149" t="s">
        <v>159</v>
      </c>
      <c r="B36" s="150" t="s">
        <v>325</v>
      </c>
      <c r="C36" s="87">
        <v>43805</v>
      </c>
      <c r="D36" s="151" t="s">
        <v>194</v>
      </c>
      <c r="E36" s="151" t="s">
        <v>195</v>
      </c>
      <c r="F36" s="88" t="s">
        <v>124</v>
      </c>
      <c r="G36" s="88" t="s">
        <v>7</v>
      </c>
      <c r="H36" s="89">
        <v>43807</v>
      </c>
      <c r="I36" s="202"/>
      <c r="J36" s="205"/>
      <c r="K36" s="208"/>
      <c r="L36" s="211"/>
    </row>
    <row r="37" spans="1:12" ht="25.5" customHeight="1">
      <c r="A37" s="126" t="s">
        <v>112</v>
      </c>
      <c r="B37" s="127" t="s">
        <v>216</v>
      </c>
      <c r="C37" s="128">
        <v>43806</v>
      </c>
      <c r="D37" s="129" t="s">
        <v>127</v>
      </c>
      <c r="E37" s="129" t="s">
        <v>128</v>
      </c>
      <c r="F37" s="129" t="s">
        <v>7</v>
      </c>
      <c r="G37" s="129" t="s">
        <v>129</v>
      </c>
      <c r="H37" s="130">
        <v>43808</v>
      </c>
      <c r="I37" s="200" t="s">
        <v>394</v>
      </c>
      <c r="J37" s="203" t="s">
        <v>340</v>
      </c>
      <c r="K37" s="206">
        <f>K34+7</f>
        <v>43816</v>
      </c>
      <c r="L37" s="209">
        <f>K37+13</f>
        <v>43829</v>
      </c>
    </row>
    <row r="38" spans="1:12" ht="25.5" customHeight="1">
      <c r="A38" s="131" t="s">
        <v>150</v>
      </c>
      <c r="B38" s="132" t="s">
        <v>294</v>
      </c>
      <c r="C38" s="133">
        <v>43808</v>
      </c>
      <c r="D38" s="134" t="s">
        <v>151</v>
      </c>
      <c r="E38" s="134" t="s">
        <v>152</v>
      </c>
      <c r="F38" s="134" t="s">
        <v>7</v>
      </c>
      <c r="G38" s="134" t="s">
        <v>60</v>
      </c>
      <c r="H38" s="135">
        <v>43810</v>
      </c>
      <c r="I38" s="201"/>
      <c r="J38" s="204"/>
      <c r="K38" s="207"/>
      <c r="L38" s="210"/>
    </row>
    <row r="39" spans="1:12" ht="25.5" customHeight="1" thickBot="1">
      <c r="A39" s="149" t="s">
        <v>295</v>
      </c>
      <c r="B39" s="150" t="s">
        <v>328</v>
      </c>
      <c r="C39" s="87">
        <v>43812</v>
      </c>
      <c r="D39" s="151" t="s">
        <v>194</v>
      </c>
      <c r="E39" s="151" t="s">
        <v>195</v>
      </c>
      <c r="F39" s="88" t="s">
        <v>124</v>
      </c>
      <c r="G39" s="88" t="s">
        <v>7</v>
      </c>
      <c r="H39" s="89">
        <v>43814</v>
      </c>
      <c r="I39" s="202"/>
      <c r="J39" s="205"/>
      <c r="K39" s="208"/>
      <c r="L39" s="211"/>
    </row>
    <row r="40" spans="1:12" ht="25.5" customHeight="1">
      <c r="A40" s="126" t="s">
        <v>141</v>
      </c>
      <c r="B40" s="127" t="s">
        <v>329</v>
      </c>
      <c r="C40" s="128">
        <v>43813</v>
      </c>
      <c r="D40" s="129" t="s">
        <v>127</v>
      </c>
      <c r="E40" s="129" t="s">
        <v>128</v>
      </c>
      <c r="F40" s="129" t="s">
        <v>7</v>
      </c>
      <c r="G40" s="129" t="s">
        <v>129</v>
      </c>
      <c r="H40" s="130">
        <v>43815</v>
      </c>
      <c r="I40" s="200" t="s">
        <v>168</v>
      </c>
      <c r="J40" s="203" t="s">
        <v>333</v>
      </c>
      <c r="K40" s="206">
        <f>K37+7</f>
        <v>43823</v>
      </c>
      <c r="L40" s="209">
        <f>K40+13</f>
        <v>43836</v>
      </c>
    </row>
    <row r="41" spans="1:12" ht="25.5" customHeight="1">
      <c r="A41" s="131" t="s">
        <v>343</v>
      </c>
      <c r="B41" s="132" t="s">
        <v>344</v>
      </c>
      <c r="C41" s="133">
        <v>43815</v>
      </c>
      <c r="D41" s="134" t="s">
        <v>151</v>
      </c>
      <c r="E41" s="134" t="s">
        <v>152</v>
      </c>
      <c r="F41" s="134" t="s">
        <v>7</v>
      </c>
      <c r="G41" s="134" t="s">
        <v>60</v>
      </c>
      <c r="H41" s="135">
        <v>43817</v>
      </c>
      <c r="I41" s="201"/>
      <c r="J41" s="204"/>
      <c r="K41" s="207"/>
      <c r="L41" s="210"/>
    </row>
    <row r="42" spans="1:12" ht="25.5" customHeight="1" thickBot="1">
      <c r="A42" s="149" t="s">
        <v>149</v>
      </c>
      <c r="B42" s="150" t="s">
        <v>325</v>
      </c>
      <c r="C42" s="87">
        <v>43819</v>
      </c>
      <c r="D42" s="151" t="s">
        <v>194</v>
      </c>
      <c r="E42" s="151" t="s">
        <v>195</v>
      </c>
      <c r="F42" s="88" t="s">
        <v>124</v>
      </c>
      <c r="G42" s="88" t="s">
        <v>7</v>
      </c>
      <c r="H42" s="89">
        <v>43821</v>
      </c>
      <c r="I42" s="202"/>
      <c r="J42" s="205"/>
      <c r="K42" s="208"/>
      <c r="L42" s="211"/>
    </row>
    <row r="43" spans="1:12" ht="25.5" customHeight="1">
      <c r="A43" s="126" t="s">
        <v>256</v>
      </c>
      <c r="B43" s="127" t="s">
        <v>330</v>
      </c>
      <c r="C43" s="128">
        <v>43820</v>
      </c>
      <c r="D43" s="129" t="s">
        <v>127</v>
      </c>
      <c r="E43" s="129" t="s">
        <v>128</v>
      </c>
      <c r="F43" s="129" t="s">
        <v>7</v>
      </c>
      <c r="G43" s="129" t="s">
        <v>129</v>
      </c>
      <c r="H43" s="130">
        <v>43822</v>
      </c>
      <c r="I43" s="200" t="s">
        <v>66</v>
      </c>
      <c r="J43" s="203"/>
      <c r="K43" s="206">
        <f>K40+7</f>
        <v>43830</v>
      </c>
      <c r="L43" s="209">
        <f>K43+13</f>
        <v>43843</v>
      </c>
    </row>
    <row r="44" spans="1:12" ht="25.5" customHeight="1">
      <c r="A44" s="131" t="s">
        <v>154</v>
      </c>
      <c r="B44" s="132" t="s">
        <v>296</v>
      </c>
      <c r="C44" s="133">
        <v>43822</v>
      </c>
      <c r="D44" s="134" t="s">
        <v>151</v>
      </c>
      <c r="E44" s="134" t="s">
        <v>152</v>
      </c>
      <c r="F44" s="134" t="s">
        <v>7</v>
      </c>
      <c r="G44" s="134" t="s">
        <v>60</v>
      </c>
      <c r="H44" s="135">
        <v>43824</v>
      </c>
      <c r="I44" s="201"/>
      <c r="J44" s="204"/>
      <c r="K44" s="207"/>
      <c r="L44" s="210"/>
    </row>
    <row r="45" spans="1:12" ht="25.5" customHeight="1" thickBot="1">
      <c r="A45" s="149" t="s">
        <v>229</v>
      </c>
      <c r="B45" s="150" t="s">
        <v>328</v>
      </c>
      <c r="C45" s="87">
        <v>43826</v>
      </c>
      <c r="D45" s="151" t="s">
        <v>194</v>
      </c>
      <c r="E45" s="151" t="s">
        <v>195</v>
      </c>
      <c r="F45" s="88" t="s">
        <v>124</v>
      </c>
      <c r="G45" s="88" t="s">
        <v>7</v>
      </c>
      <c r="H45" s="89">
        <v>43828</v>
      </c>
      <c r="I45" s="202"/>
      <c r="J45" s="205"/>
      <c r="K45" s="208"/>
      <c r="L45" s="211"/>
    </row>
    <row r="46" spans="1:12" ht="25.5" customHeight="1">
      <c r="A46" s="126" t="s">
        <v>348</v>
      </c>
      <c r="B46" s="127" t="s">
        <v>237</v>
      </c>
      <c r="C46" s="128">
        <v>43827</v>
      </c>
      <c r="D46" s="129" t="s">
        <v>127</v>
      </c>
      <c r="E46" s="129" t="s">
        <v>128</v>
      </c>
      <c r="F46" s="129" t="s">
        <v>7</v>
      </c>
      <c r="G46" s="129" t="s">
        <v>129</v>
      </c>
      <c r="H46" s="130">
        <v>43829</v>
      </c>
      <c r="I46" s="200" t="s">
        <v>166</v>
      </c>
      <c r="J46" s="203" t="s">
        <v>349</v>
      </c>
      <c r="K46" s="206">
        <f>K43+7</f>
        <v>43837</v>
      </c>
      <c r="L46" s="209">
        <f>K46+13</f>
        <v>43850</v>
      </c>
    </row>
    <row r="47" spans="1:12" ht="25.5" customHeight="1">
      <c r="A47" s="131" t="s">
        <v>360</v>
      </c>
      <c r="B47" s="132" t="s">
        <v>361</v>
      </c>
      <c r="C47" s="133">
        <v>43829</v>
      </c>
      <c r="D47" s="134" t="s">
        <v>151</v>
      </c>
      <c r="E47" s="134" t="s">
        <v>152</v>
      </c>
      <c r="F47" s="134" t="s">
        <v>7</v>
      </c>
      <c r="G47" s="134" t="s">
        <v>60</v>
      </c>
      <c r="H47" s="135">
        <v>43831</v>
      </c>
      <c r="I47" s="201"/>
      <c r="J47" s="204"/>
      <c r="K47" s="207"/>
      <c r="L47" s="210"/>
    </row>
    <row r="48" spans="1:12" ht="25.5" customHeight="1" thickBot="1">
      <c r="A48" s="149" t="s">
        <v>145</v>
      </c>
      <c r="B48" s="150" t="s">
        <v>197</v>
      </c>
      <c r="C48" s="87">
        <v>43833</v>
      </c>
      <c r="D48" s="151" t="s">
        <v>194</v>
      </c>
      <c r="E48" s="151" t="s">
        <v>195</v>
      </c>
      <c r="F48" s="88" t="s">
        <v>124</v>
      </c>
      <c r="G48" s="88" t="s">
        <v>7</v>
      </c>
      <c r="H48" s="89">
        <v>43835</v>
      </c>
      <c r="I48" s="202"/>
      <c r="J48" s="205"/>
      <c r="K48" s="208"/>
      <c r="L48" s="211"/>
    </row>
    <row r="49" spans="1:12" ht="25.5" customHeight="1">
      <c r="A49" s="126" t="s">
        <v>62</v>
      </c>
      <c r="B49" s="127" t="s">
        <v>347</v>
      </c>
      <c r="C49" s="128">
        <v>43834</v>
      </c>
      <c r="D49" s="129" t="s">
        <v>127</v>
      </c>
      <c r="E49" s="129" t="s">
        <v>128</v>
      </c>
      <c r="F49" s="129" t="s">
        <v>7</v>
      </c>
      <c r="G49" s="129" t="s">
        <v>129</v>
      </c>
      <c r="H49" s="130">
        <v>43836</v>
      </c>
      <c r="I49" s="200" t="s">
        <v>84</v>
      </c>
      <c r="J49" s="203"/>
      <c r="K49" s="206">
        <f>K46+7</f>
        <v>43844</v>
      </c>
      <c r="L49" s="209">
        <f>K49+13</f>
        <v>43857</v>
      </c>
    </row>
    <row r="50" spans="1:12" ht="25.5" customHeight="1">
      <c r="A50" s="131" t="s">
        <v>331</v>
      </c>
      <c r="B50" s="132" t="s">
        <v>332</v>
      </c>
      <c r="C50" s="133">
        <v>43836</v>
      </c>
      <c r="D50" s="134" t="s">
        <v>151</v>
      </c>
      <c r="E50" s="134" t="s">
        <v>152</v>
      </c>
      <c r="F50" s="134" t="s">
        <v>7</v>
      </c>
      <c r="G50" s="134" t="s">
        <v>60</v>
      </c>
      <c r="H50" s="135">
        <v>43838</v>
      </c>
      <c r="I50" s="201"/>
      <c r="J50" s="204"/>
      <c r="K50" s="207"/>
      <c r="L50" s="210"/>
    </row>
    <row r="51" spans="1:12" ht="25.5" customHeight="1" thickBot="1">
      <c r="A51" s="149" t="s">
        <v>146</v>
      </c>
      <c r="B51" s="150" t="s">
        <v>221</v>
      </c>
      <c r="C51" s="87">
        <v>43840</v>
      </c>
      <c r="D51" s="151" t="s">
        <v>194</v>
      </c>
      <c r="E51" s="151" t="s">
        <v>195</v>
      </c>
      <c r="F51" s="88" t="s">
        <v>124</v>
      </c>
      <c r="G51" s="88" t="s">
        <v>7</v>
      </c>
      <c r="H51" s="89">
        <v>43842</v>
      </c>
      <c r="I51" s="202"/>
      <c r="J51" s="205"/>
      <c r="K51" s="208"/>
      <c r="L51" s="211"/>
    </row>
    <row r="52" spans="1:12" ht="25.5" customHeight="1">
      <c r="A52" s="126" t="s">
        <v>372</v>
      </c>
      <c r="B52" s="127" t="s">
        <v>373</v>
      </c>
      <c r="C52" s="128">
        <v>43841</v>
      </c>
      <c r="D52" s="129" t="s">
        <v>127</v>
      </c>
      <c r="E52" s="129" t="s">
        <v>128</v>
      </c>
      <c r="F52" s="129" t="s">
        <v>7</v>
      </c>
      <c r="G52" s="129" t="s">
        <v>129</v>
      </c>
      <c r="H52" s="130">
        <v>43843</v>
      </c>
      <c r="I52" s="200" t="s">
        <v>170</v>
      </c>
      <c r="J52" s="203" t="s">
        <v>396</v>
      </c>
      <c r="K52" s="206">
        <f>K49+7</f>
        <v>43851</v>
      </c>
      <c r="L52" s="209">
        <f>K52+13</f>
        <v>43864</v>
      </c>
    </row>
    <row r="53" spans="1:12" ht="25.5" customHeight="1">
      <c r="A53" s="131" t="s">
        <v>362</v>
      </c>
      <c r="B53" s="132" t="s">
        <v>363</v>
      </c>
      <c r="C53" s="133">
        <v>43843</v>
      </c>
      <c r="D53" s="134" t="s">
        <v>151</v>
      </c>
      <c r="E53" s="134" t="s">
        <v>152</v>
      </c>
      <c r="F53" s="134" t="s">
        <v>7</v>
      </c>
      <c r="G53" s="134" t="s">
        <v>60</v>
      </c>
      <c r="H53" s="135">
        <v>43845</v>
      </c>
      <c r="I53" s="201"/>
      <c r="J53" s="204"/>
      <c r="K53" s="207"/>
      <c r="L53" s="210"/>
    </row>
    <row r="54" spans="1:12" ht="25.5" customHeight="1" thickBot="1">
      <c r="A54" s="149" t="s">
        <v>147</v>
      </c>
      <c r="B54" s="150" t="s">
        <v>328</v>
      </c>
      <c r="C54" s="87">
        <v>43847</v>
      </c>
      <c r="D54" s="151" t="s">
        <v>194</v>
      </c>
      <c r="E54" s="151" t="s">
        <v>195</v>
      </c>
      <c r="F54" s="88" t="s">
        <v>124</v>
      </c>
      <c r="G54" s="88" t="s">
        <v>7</v>
      </c>
      <c r="H54" s="89">
        <v>43849</v>
      </c>
      <c r="I54" s="202"/>
      <c r="J54" s="205"/>
      <c r="K54" s="208"/>
      <c r="L54" s="211"/>
    </row>
    <row r="55" spans="1:12" ht="25.5" customHeight="1">
      <c r="A55" s="126" t="s">
        <v>259</v>
      </c>
      <c r="B55" s="127" t="s">
        <v>374</v>
      </c>
      <c r="C55" s="128">
        <v>43848</v>
      </c>
      <c r="D55" s="129" t="s">
        <v>127</v>
      </c>
      <c r="E55" s="129" t="s">
        <v>128</v>
      </c>
      <c r="F55" s="129" t="s">
        <v>7</v>
      </c>
      <c r="G55" s="129" t="s">
        <v>129</v>
      </c>
      <c r="H55" s="130">
        <v>43850</v>
      </c>
      <c r="I55" s="200" t="s">
        <v>392</v>
      </c>
      <c r="J55" s="203" t="s">
        <v>397</v>
      </c>
      <c r="K55" s="206">
        <f>K52+7</f>
        <v>43858</v>
      </c>
      <c r="L55" s="209">
        <f>K55+13</f>
        <v>43871</v>
      </c>
    </row>
    <row r="56" spans="1:12" ht="25.5" customHeight="1">
      <c r="A56" s="131" t="s">
        <v>364</v>
      </c>
      <c r="B56" s="132" t="s">
        <v>361</v>
      </c>
      <c r="C56" s="133">
        <v>43850</v>
      </c>
      <c r="D56" s="134" t="s">
        <v>151</v>
      </c>
      <c r="E56" s="134" t="s">
        <v>152</v>
      </c>
      <c r="F56" s="134" t="s">
        <v>7</v>
      </c>
      <c r="G56" s="134" t="s">
        <v>60</v>
      </c>
      <c r="H56" s="135">
        <v>43852</v>
      </c>
      <c r="I56" s="201"/>
      <c r="J56" s="204"/>
      <c r="K56" s="207"/>
      <c r="L56" s="210"/>
    </row>
    <row r="57" spans="1:12" ht="25.5" customHeight="1" thickBot="1">
      <c r="A57" s="149" t="s">
        <v>148</v>
      </c>
      <c r="B57" s="150" t="s">
        <v>236</v>
      </c>
      <c r="C57" s="87">
        <v>43854</v>
      </c>
      <c r="D57" s="151" t="s">
        <v>194</v>
      </c>
      <c r="E57" s="151" t="s">
        <v>195</v>
      </c>
      <c r="F57" s="88" t="s">
        <v>124</v>
      </c>
      <c r="G57" s="88" t="s">
        <v>7</v>
      </c>
      <c r="H57" s="89">
        <v>43856</v>
      </c>
      <c r="I57" s="202"/>
      <c r="J57" s="205"/>
      <c r="K57" s="208"/>
      <c r="L57" s="211"/>
    </row>
    <row r="58" spans="1:12" ht="25.5" customHeight="1">
      <c r="A58" s="126" t="s">
        <v>375</v>
      </c>
      <c r="B58" s="127" t="s">
        <v>373</v>
      </c>
      <c r="C58" s="128">
        <v>43855</v>
      </c>
      <c r="D58" s="129" t="s">
        <v>127</v>
      </c>
      <c r="E58" s="129" t="s">
        <v>128</v>
      </c>
      <c r="F58" s="129" t="s">
        <v>7</v>
      </c>
      <c r="G58" s="129" t="s">
        <v>129</v>
      </c>
      <c r="H58" s="130">
        <v>43857</v>
      </c>
      <c r="I58" s="200" t="s">
        <v>394</v>
      </c>
      <c r="J58" s="203" t="s">
        <v>253</v>
      </c>
      <c r="K58" s="206">
        <f>K55+7</f>
        <v>43865</v>
      </c>
      <c r="L58" s="209">
        <f>K58+13</f>
        <v>43878</v>
      </c>
    </row>
    <row r="59" spans="1:12" ht="25.5" customHeight="1">
      <c r="A59" s="131" t="s">
        <v>365</v>
      </c>
      <c r="B59" s="132" t="s">
        <v>366</v>
      </c>
      <c r="C59" s="133">
        <v>43857</v>
      </c>
      <c r="D59" s="134" t="s">
        <v>151</v>
      </c>
      <c r="E59" s="134" t="s">
        <v>152</v>
      </c>
      <c r="F59" s="134" t="s">
        <v>7</v>
      </c>
      <c r="G59" s="134" t="s">
        <v>60</v>
      </c>
      <c r="H59" s="135">
        <v>43859</v>
      </c>
      <c r="I59" s="201"/>
      <c r="J59" s="204"/>
      <c r="K59" s="207"/>
      <c r="L59" s="210"/>
    </row>
    <row r="60" spans="1:12" ht="25.5" customHeight="1" thickBot="1">
      <c r="A60" s="149" t="s">
        <v>345</v>
      </c>
      <c r="B60" s="150" t="s">
        <v>306</v>
      </c>
      <c r="C60" s="87">
        <v>43861</v>
      </c>
      <c r="D60" s="151" t="s">
        <v>194</v>
      </c>
      <c r="E60" s="151" t="s">
        <v>195</v>
      </c>
      <c r="F60" s="88" t="s">
        <v>124</v>
      </c>
      <c r="G60" s="88" t="s">
        <v>7</v>
      </c>
      <c r="H60" s="89">
        <v>43863</v>
      </c>
      <c r="I60" s="202"/>
      <c r="J60" s="205"/>
      <c r="K60" s="208"/>
      <c r="L60" s="211"/>
    </row>
    <row r="61" spans="1:12" ht="25.5" customHeight="1">
      <c r="A61" s="126" t="s">
        <v>63</v>
      </c>
      <c r="B61" s="127" t="s">
        <v>376</v>
      </c>
      <c r="C61" s="128">
        <v>43862</v>
      </c>
      <c r="D61" s="129" t="s">
        <v>127</v>
      </c>
      <c r="E61" s="129" t="s">
        <v>128</v>
      </c>
      <c r="F61" s="129" t="s">
        <v>7</v>
      </c>
      <c r="G61" s="129" t="s">
        <v>129</v>
      </c>
      <c r="H61" s="130">
        <v>43864</v>
      </c>
      <c r="I61" s="200" t="s">
        <v>168</v>
      </c>
      <c r="J61" s="203" t="s">
        <v>398</v>
      </c>
      <c r="K61" s="206">
        <f>K58+7</f>
        <v>43872</v>
      </c>
      <c r="L61" s="209">
        <f>K61+13</f>
        <v>43885</v>
      </c>
    </row>
    <row r="62" spans="1:12" ht="25.5" customHeight="1">
      <c r="A62" s="131" t="s">
        <v>367</v>
      </c>
      <c r="B62" s="132" t="s">
        <v>368</v>
      </c>
      <c r="C62" s="133">
        <v>43864</v>
      </c>
      <c r="D62" s="134" t="s">
        <v>151</v>
      </c>
      <c r="E62" s="134" t="s">
        <v>152</v>
      </c>
      <c r="F62" s="134" t="s">
        <v>7</v>
      </c>
      <c r="G62" s="134" t="s">
        <v>60</v>
      </c>
      <c r="H62" s="135">
        <v>43866</v>
      </c>
      <c r="I62" s="201"/>
      <c r="J62" s="204"/>
      <c r="K62" s="207"/>
      <c r="L62" s="210"/>
    </row>
    <row r="63" spans="1:12" ht="25.5" customHeight="1" thickBot="1">
      <c r="A63" s="149" t="s">
        <v>230</v>
      </c>
      <c r="B63" s="150" t="s">
        <v>325</v>
      </c>
      <c r="C63" s="87">
        <v>43868</v>
      </c>
      <c r="D63" s="151" t="s">
        <v>194</v>
      </c>
      <c r="E63" s="151" t="s">
        <v>195</v>
      </c>
      <c r="F63" s="88" t="s">
        <v>124</v>
      </c>
      <c r="G63" s="88" t="s">
        <v>7</v>
      </c>
      <c r="H63" s="89">
        <v>43870</v>
      </c>
      <c r="I63" s="202"/>
      <c r="J63" s="205"/>
      <c r="K63" s="208"/>
      <c r="L63" s="211"/>
    </row>
    <row r="64" spans="1:12" ht="25.5" customHeight="1">
      <c r="A64" s="126" t="s">
        <v>228</v>
      </c>
      <c r="B64" s="127" t="s">
        <v>377</v>
      </c>
      <c r="C64" s="128">
        <v>43869</v>
      </c>
      <c r="D64" s="129" t="s">
        <v>127</v>
      </c>
      <c r="E64" s="129" t="s">
        <v>128</v>
      </c>
      <c r="F64" s="129" t="s">
        <v>7</v>
      </c>
      <c r="G64" s="129" t="s">
        <v>129</v>
      </c>
      <c r="H64" s="130">
        <v>43871</v>
      </c>
      <c r="I64" s="200" t="s">
        <v>66</v>
      </c>
      <c r="J64" s="203"/>
      <c r="K64" s="206">
        <f>K61+7</f>
        <v>43879</v>
      </c>
      <c r="L64" s="209">
        <f>K64+13</f>
        <v>43892</v>
      </c>
    </row>
    <row r="65" spans="1:12" ht="25.5" customHeight="1">
      <c r="A65" s="131" t="s">
        <v>323</v>
      </c>
      <c r="B65" s="132" t="s">
        <v>361</v>
      </c>
      <c r="C65" s="133">
        <v>43871</v>
      </c>
      <c r="D65" s="134" t="s">
        <v>151</v>
      </c>
      <c r="E65" s="134" t="s">
        <v>152</v>
      </c>
      <c r="F65" s="134" t="s">
        <v>7</v>
      </c>
      <c r="G65" s="134" t="s">
        <v>60</v>
      </c>
      <c r="H65" s="135">
        <v>43873</v>
      </c>
      <c r="I65" s="201"/>
      <c r="J65" s="204"/>
      <c r="K65" s="207"/>
      <c r="L65" s="210"/>
    </row>
    <row r="66" spans="1:12" ht="25.5" customHeight="1" thickBot="1">
      <c r="A66" s="149" t="s">
        <v>159</v>
      </c>
      <c r="B66" s="150" t="s">
        <v>133</v>
      </c>
      <c r="C66" s="87">
        <v>43875</v>
      </c>
      <c r="D66" s="151" t="s">
        <v>194</v>
      </c>
      <c r="E66" s="151" t="s">
        <v>195</v>
      </c>
      <c r="F66" s="88" t="s">
        <v>124</v>
      </c>
      <c r="G66" s="88" t="s">
        <v>7</v>
      </c>
      <c r="H66" s="89">
        <v>43877</v>
      </c>
      <c r="I66" s="202"/>
      <c r="J66" s="205"/>
      <c r="K66" s="208"/>
      <c r="L66" s="211"/>
    </row>
    <row r="67" spans="1:12" ht="25.5" customHeight="1">
      <c r="A67" s="126" t="s">
        <v>304</v>
      </c>
      <c r="B67" s="127" t="s">
        <v>378</v>
      </c>
      <c r="C67" s="128">
        <v>43876</v>
      </c>
      <c r="D67" s="129" t="s">
        <v>127</v>
      </c>
      <c r="E67" s="129" t="s">
        <v>128</v>
      </c>
      <c r="F67" s="129" t="s">
        <v>7</v>
      </c>
      <c r="G67" s="129" t="s">
        <v>129</v>
      </c>
      <c r="H67" s="130">
        <v>43878</v>
      </c>
      <c r="I67" s="200" t="s">
        <v>166</v>
      </c>
      <c r="J67" s="203" t="s">
        <v>399</v>
      </c>
      <c r="K67" s="206">
        <f>K61+7</f>
        <v>43879</v>
      </c>
      <c r="L67" s="209">
        <f>K67+13</f>
        <v>43892</v>
      </c>
    </row>
    <row r="68" spans="1:12" ht="25.5" customHeight="1">
      <c r="A68" s="131" t="s">
        <v>369</v>
      </c>
      <c r="B68" s="132" t="s">
        <v>370</v>
      </c>
      <c r="C68" s="133">
        <v>43878</v>
      </c>
      <c r="D68" s="134" t="s">
        <v>151</v>
      </c>
      <c r="E68" s="134" t="s">
        <v>152</v>
      </c>
      <c r="F68" s="134" t="s">
        <v>7</v>
      </c>
      <c r="G68" s="134" t="s">
        <v>60</v>
      </c>
      <c r="H68" s="135">
        <v>43880</v>
      </c>
      <c r="I68" s="201"/>
      <c r="J68" s="204"/>
      <c r="K68" s="207"/>
      <c r="L68" s="210"/>
    </row>
    <row r="69" spans="1:12" ht="25.5" customHeight="1" thickBot="1">
      <c r="A69" s="149"/>
      <c r="B69" s="150"/>
      <c r="C69" s="87"/>
      <c r="D69" s="151"/>
      <c r="E69" s="151"/>
      <c r="F69" s="88"/>
      <c r="G69" s="88"/>
      <c r="H69" s="89"/>
      <c r="I69" s="202"/>
      <c r="J69" s="205"/>
      <c r="K69" s="208"/>
      <c r="L69" s="211"/>
    </row>
    <row r="70" spans="1:12" ht="24" customHeight="1">
      <c r="A70" s="97"/>
      <c r="B70" s="98"/>
      <c r="C70" s="77"/>
      <c r="D70" s="99"/>
      <c r="E70" s="99"/>
      <c r="F70" s="78"/>
      <c r="G70" s="78"/>
      <c r="H70" s="78"/>
      <c r="I70" s="92"/>
      <c r="J70" s="76"/>
      <c r="K70" s="93"/>
      <c r="L70" s="94"/>
    </row>
    <row r="71" spans="1:12" ht="24" customHeight="1">
      <c r="A71" s="45" t="s">
        <v>13</v>
      </c>
      <c r="B71" s="45"/>
      <c r="C71" s="106"/>
      <c r="D71" s="99"/>
      <c r="E71" s="99"/>
      <c r="F71" s="78"/>
      <c r="G71" s="78"/>
      <c r="H71" s="158"/>
      <c r="I71" s="11" t="s">
        <v>14</v>
      </c>
      <c r="J71" s="108" t="s">
        <v>38</v>
      </c>
      <c r="K71" s="109"/>
      <c r="L71" s="94"/>
    </row>
    <row r="72" spans="1:12" ht="24" customHeight="1">
      <c r="A72" s="45" t="s">
        <v>15</v>
      </c>
      <c r="B72" s="45"/>
      <c r="C72" s="106"/>
      <c r="D72" s="99"/>
      <c r="E72" s="99"/>
      <c r="F72" s="78"/>
      <c r="G72" s="78"/>
      <c r="H72" s="158"/>
      <c r="I72" s="111" t="s">
        <v>16</v>
      </c>
      <c r="J72" s="109"/>
      <c r="K72" s="109"/>
      <c r="L72" s="94"/>
    </row>
    <row r="73" spans="1:22" s="48" customFormat="1" ht="18" customHeight="1">
      <c r="A73" s="112"/>
      <c r="B73" s="112"/>
      <c r="C73" s="113"/>
      <c r="D73" s="106"/>
      <c r="E73" s="106"/>
      <c r="F73" s="106"/>
      <c r="G73" s="106"/>
      <c r="H73" s="158"/>
      <c r="I73" s="114" t="s">
        <v>244</v>
      </c>
      <c r="J73" s="109"/>
      <c r="K73" s="109"/>
      <c r="L73" s="21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s="48" customFormat="1" ht="18" customHeight="1">
      <c r="A74" s="51" t="s">
        <v>17</v>
      </c>
      <c r="B74" s="45"/>
      <c r="C74" s="12"/>
      <c r="D74" s="106"/>
      <c r="E74" s="106"/>
      <c r="F74" s="106"/>
      <c r="G74" s="106"/>
      <c r="H74" s="158"/>
      <c r="I74" s="115" t="s">
        <v>245</v>
      </c>
      <c r="J74" s="109"/>
      <c r="K74" s="109"/>
      <c r="L74" s="21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s="48" customFormat="1" ht="18" customHeight="1">
      <c r="A75" s="56" t="s">
        <v>18</v>
      </c>
      <c r="B75" s="116" t="s">
        <v>19</v>
      </c>
      <c r="C75" s="13"/>
      <c r="D75" s="113"/>
      <c r="E75" s="113"/>
      <c r="F75" s="113"/>
      <c r="G75" s="113"/>
      <c r="H75" s="158"/>
      <c r="I75" s="158"/>
      <c r="J75" s="109"/>
      <c r="K75" s="109"/>
      <c r="L75" s="215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s="48" customFormat="1" ht="24.75">
      <c r="A76" s="56" t="s">
        <v>20</v>
      </c>
      <c r="B76" s="116" t="s">
        <v>21</v>
      </c>
      <c r="C76" s="13"/>
      <c r="D76" s="106"/>
      <c r="E76" s="106"/>
      <c r="F76" s="106"/>
      <c r="G76" s="106"/>
      <c r="H76" s="117" t="s">
        <v>22</v>
      </c>
      <c r="I76" s="17" t="s">
        <v>50</v>
      </c>
      <c r="J76" s="109"/>
      <c r="K76" s="109"/>
      <c r="L76" s="70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s="48" customFormat="1" ht="24.75">
      <c r="A77" s="56" t="s">
        <v>32</v>
      </c>
      <c r="B77" s="118" t="s">
        <v>33</v>
      </c>
      <c r="C77" s="32"/>
      <c r="D77" s="14"/>
      <c r="E77" s="14"/>
      <c r="F77" s="14"/>
      <c r="G77" s="14"/>
      <c r="H77" s="117" t="s">
        <v>22</v>
      </c>
      <c r="I77" s="19" t="s">
        <v>51</v>
      </c>
      <c r="J77" s="109"/>
      <c r="K77" s="109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s="48" customFormat="1" ht="24.75">
      <c r="A78" s="56" t="s">
        <v>34</v>
      </c>
      <c r="B78" s="108" t="s">
        <v>35</v>
      </c>
      <c r="C78" s="113"/>
      <c r="D78" s="15"/>
      <c r="E78" s="15"/>
      <c r="F78" s="15"/>
      <c r="G78" s="15"/>
      <c r="H78" s="117" t="s">
        <v>22</v>
      </c>
      <c r="I78" s="21" t="s">
        <v>23</v>
      </c>
      <c r="J78" s="109"/>
      <c r="K78" s="109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s="48" customFormat="1" ht="24.75">
      <c r="A79" s="56" t="s">
        <v>36</v>
      </c>
      <c r="B79" s="108" t="s">
        <v>37</v>
      </c>
      <c r="C79" s="113"/>
      <c r="D79" s="32"/>
      <c r="E79" s="32"/>
      <c r="F79" s="32"/>
      <c r="G79" s="32"/>
      <c r="H79" s="117" t="s">
        <v>22</v>
      </c>
      <c r="I79" s="21" t="s">
        <v>24</v>
      </c>
      <c r="J79" s="109"/>
      <c r="K79" s="109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4:22" s="48" customFormat="1" ht="24.75">
      <c r="D80" s="18"/>
      <c r="E80" s="18"/>
      <c r="F80" s="18"/>
      <c r="G80" s="18"/>
      <c r="H80" s="117" t="s">
        <v>22</v>
      </c>
      <c r="I80" s="21" t="s">
        <v>246</v>
      </c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4:22" s="48" customFormat="1" ht="24.75">
      <c r="D81" s="20"/>
      <c r="E81" s="20"/>
      <c r="F81" s="20"/>
      <c r="G81" s="20"/>
      <c r="H81" s="117" t="s">
        <v>22</v>
      </c>
      <c r="I81" s="21" t="s">
        <v>247</v>
      </c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ht="18">
      <c r="L82" s="44"/>
    </row>
    <row r="83" ht="18">
      <c r="L83" s="44"/>
    </row>
    <row r="84" spans="9:12" ht="18">
      <c r="I84" s="63"/>
      <c r="J84" s="48"/>
      <c r="K84" s="48"/>
      <c r="L84" s="44"/>
    </row>
    <row r="85" spans="9:12" ht="18">
      <c r="I85" s="65"/>
      <c r="J85" s="48"/>
      <c r="K85" s="48"/>
      <c r="L85" s="44"/>
    </row>
  </sheetData>
  <sheetProtection/>
  <mergeCells count="96">
    <mergeCell ref="I46:I48"/>
    <mergeCell ref="J46:J48"/>
    <mergeCell ref="K46:K48"/>
    <mergeCell ref="L46:L48"/>
    <mergeCell ref="I64:I66"/>
    <mergeCell ref="J64:J66"/>
    <mergeCell ref="K64:K66"/>
    <mergeCell ref="L64:L66"/>
    <mergeCell ref="L37:L39"/>
    <mergeCell ref="I40:I42"/>
    <mergeCell ref="J40:J42"/>
    <mergeCell ref="K40:K42"/>
    <mergeCell ref="L40:L42"/>
    <mergeCell ref="I43:I45"/>
    <mergeCell ref="J43:J45"/>
    <mergeCell ref="K43:K45"/>
    <mergeCell ref="L43:L45"/>
    <mergeCell ref="K22:K24"/>
    <mergeCell ref="L22:L24"/>
    <mergeCell ref="L7:L9"/>
    <mergeCell ref="I13:I15"/>
    <mergeCell ref="J13:J15"/>
    <mergeCell ref="K13:K15"/>
    <mergeCell ref="L13:L15"/>
    <mergeCell ref="L16:L18"/>
    <mergeCell ref="L19:L21"/>
    <mergeCell ref="I22:I24"/>
    <mergeCell ref="J67:J69"/>
    <mergeCell ref="K67:K69"/>
    <mergeCell ref="L67:L69"/>
    <mergeCell ref="I28:I30"/>
    <mergeCell ref="J28:J30"/>
    <mergeCell ref="K28:K30"/>
    <mergeCell ref="K31:K33"/>
    <mergeCell ref="L31:L33"/>
    <mergeCell ref="I34:I36"/>
    <mergeCell ref="J34:J36"/>
    <mergeCell ref="J22:J24"/>
    <mergeCell ref="I10:I12"/>
    <mergeCell ref="J10:J12"/>
    <mergeCell ref="K10:K12"/>
    <mergeCell ref="L10:L12"/>
    <mergeCell ref="I19:I21"/>
    <mergeCell ref="J19:J21"/>
    <mergeCell ref="K19:K21"/>
    <mergeCell ref="I16:I18"/>
    <mergeCell ref="J16:J18"/>
    <mergeCell ref="K16:K18"/>
    <mergeCell ref="L73:L75"/>
    <mergeCell ref="J7:J9"/>
    <mergeCell ref="I67:I69"/>
    <mergeCell ref="I25:I27"/>
    <mergeCell ref="J25:J27"/>
    <mergeCell ref="K25:K27"/>
    <mergeCell ref="L25:L27"/>
    <mergeCell ref="I31:I33"/>
    <mergeCell ref="J31:J3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I7:I9"/>
    <mergeCell ref="K7:K9"/>
    <mergeCell ref="K34:K36"/>
    <mergeCell ref="L34:L36"/>
    <mergeCell ref="L28:L30"/>
    <mergeCell ref="I49:I51"/>
    <mergeCell ref="J49:J51"/>
    <mergeCell ref="K49:K51"/>
    <mergeCell ref="L49:L51"/>
    <mergeCell ref="I37:I39"/>
    <mergeCell ref="J37:J39"/>
    <mergeCell ref="K37:K39"/>
    <mergeCell ref="I52:I54"/>
    <mergeCell ref="J52:J54"/>
    <mergeCell ref="K52:K54"/>
    <mergeCell ref="L52:L54"/>
    <mergeCell ref="I55:I57"/>
    <mergeCell ref="J55:J57"/>
    <mergeCell ref="K55:K57"/>
    <mergeCell ref="L55:L57"/>
    <mergeCell ref="I58:I60"/>
    <mergeCell ref="J58:J60"/>
    <mergeCell ref="K58:K60"/>
    <mergeCell ref="L58:L60"/>
    <mergeCell ref="I61:I63"/>
    <mergeCell ref="J61:J63"/>
    <mergeCell ref="K61:K63"/>
    <mergeCell ref="L61:L63"/>
  </mergeCells>
  <hyperlinks>
    <hyperlink ref="B78" r:id="rId1" display="https://vn.one-line.com/standard-page/demurrage-and-detention-free-time-and-charges"/>
    <hyperlink ref="B79" r:id="rId2" display="https://vn.one-line.com/standard-page/local-charges-and-tariff"/>
    <hyperlink ref="J71" r:id="rId3" display="http://www.vn.one-line.com/"/>
    <hyperlink ref="B76" r:id="rId4" display="https://ecomm.one-line.com/ecom/CUP_HOM_3005.do?sessLocale=en"/>
    <hyperlink ref="B75" r:id="rId5" display="https://www.one-line.com/en/vessels "/>
    <hyperlink ref="I79" r:id="rId6" display="mailto:vn.sgn.exdoc@one-line.com"/>
    <hyperlink ref="I78" r:id="rId7" display="mailto:vn.sgn.ofs.si@one-line.com"/>
  </hyperlinks>
  <printOptions horizontalCentered="1"/>
  <pageMargins left="0" right="0" top="0.75" bottom="0" header="0.3" footer="0"/>
  <pageSetup fitToHeight="1" fitToWidth="1" horizontalDpi="600" verticalDpi="600" orientation="landscape" paperSize="9" scale="39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5"/>
  <sheetViews>
    <sheetView showGridLines="0" view="pageBreakPreview" zoomScale="51" zoomScaleNormal="50" zoomScaleSheetLayoutView="51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45.421875" style="1" customWidth="1"/>
    <col min="2" max="2" width="15.57421875" style="1" customWidth="1"/>
    <col min="3" max="3" width="22.140625" style="1" customWidth="1"/>
    <col min="4" max="4" width="23.57421875" style="1" customWidth="1"/>
    <col min="5" max="5" width="30.8515625" style="1" bestFit="1" customWidth="1"/>
    <col min="6" max="6" width="22.7109375" style="1" bestFit="1" customWidth="1"/>
    <col min="7" max="7" width="20.8515625" style="1" bestFit="1" customWidth="1"/>
    <col min="8" max="8" width="21.421875" style="1" customWidth="1"/>
    <col min="9" max="9" width="39.57421875" style="1" customWidth="1"/>
    <col min="10" max="10" width="17.421875" style="1" customWidth="1"/>
    <col min="11" max="11" width="23.7109375" style="1" bestFit="1" customWidth="1"/>
    <col min="12" max="12" width="21.57421875" style="1" bestFit="1" customWidth="1"/>
    <col min="13" max="13" width="39.140625" style="1" customWidth="1"/>
    <col min="14" max="14" width="0.5625" style="1" customWidth="1"/>
    <col min="15" max="16" width="0.5625" style="1" hidden="1" customWidth="1"/>
    <col min="17" max="17" width="2.140625" style="1" hidden="1" customWidth="1"/>
    <col min="18" max="18" width="6.421875" style="1" hidden="1" customWidth="1"/>
    <col min="19" max="16384" width="9.140625" style="1" customWidth="1"/>
  </cols>
  <sheetData>
    <row r="1" ht="15"/>
    <row r="2" spans="1:17" ht="21" customHeight="1">
      <c r="A2" s="2"/>
      <c r="B2" s="2"/>
      <c r="C2" s="3"/>
      <c r="D2" s="73"/>
      <c r="E2" s="3"/>
      <c r="F2" s="3"/>
      <c r="G2" s="3"/>
      <c r="H2" s="3"/>
      <c r="I2" s="3"/>
      <c r="J2" s="10" t="s">
        <v>380</v>
      </c>
      <c r="K2" s="3"/>
      <c r="M2" s="4"/>
      <c r="N2" s="4"/>
      <c r="O2" s="4"/>
      <c r="P2" s="34"/>
      <c r="Q2" s="35"/>
    </row>
    <row r="3" spans="1:17" ht="49.5">
      <c r="A3" s="2"/>
      <c r="B3" s="2"/>
      <c r="C3" s="6"/>
      <c r="D3" s="29" t="s">
        <v>116</v>
      </c>
      <c r="F3" s="6"/>
      <c r="H3" s="6"/>
      <c r="I3" s="6"/>
      <c r="J3" s="10"/>
      <c r="M3" s="7"/>
      <c r="N3" s="7"/>
      <c r="O3" s="7"/>
      <c r="P3" s="36"/>
      <c r="Q3" s="37"/>
    </row>
    <row r="4" spans="1:17" ht="16.5" customHeight="1" thickBot="1">
      <c r="A4" s="2"/>
      <c r="B4" s="2"/>
      <c r="C4" s="5"/>
      <c r="D4" s="5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35"/>
      <c r="Q4" s="35"/>
    </row>
    <row r="5" spans="1:254" ht="20.25" customHeight="1" thickTop="1">
      <c r="A5" s="228" t="s">
        <v>55</v>
      </c>
      <c r="B5" s="230" t="s">
        <v>56</v>
      </c>
      <c r="C5" s="232" t="s">
        <v>0</v>
      </c>
      <c r="D5" s="234" t="s">
        <v>1</v>
      </c>
      <c r="E5" s="224" t="s">
        <v>2</v>
      </c>
      <c r="F5" s="224" t="s">
        <v>3</v>
      </c>
      <c r="G5" s="224" t="s">
        <v>57</v>
      </c>
      <c r="H5" s="236" t="s">
        <v>379</v>
      </c>
      <c r="I5" s="238" t="s">
        <v>4</v>
      </c>
      <c r="J5" s="224" t="s">
        <v>5</v>
      </c>
      <c r="K5" s="226" t="s">
        <v>286</v>
      </c>
      <c r="L5" s="124" t="s">
        <v>58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36" customHeight="1" thickBot="1">
      <c r="A6" s="229"/>
      <c r="B6" s="231"/>
      <c r="C6" s="233"/>
      <c r="D6" s="235"/>
      <c r="E6" s="225"/>
      <c r="F6" s="225"/>
      <c r="G6" s="225"/>
      <c r="H6" s="237"/>
      <c r="I6" s="239"/>
      <c r="J6" s="225"/>
      <c r="K6" s="227"/>
      <c r="L6" s="125" t="s">
        <v>59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9.25" customHeight="1">
      <c r="A7" s="79" t="s">
        <v>230</v>
      </c>
      <c r="B7" s="80" t="s">
        <v>132</v>
      </c>
      <c r="C7" s="81">
        <v>43798</v>
      </c>
      <c r="D7" s="82" t="s">
        <v>194</v>
      </c>
      <c r="E7" s="82" t="s">
        <v>195</v>
      </c>
      <c r="F7" s="83" t="s">
        <v>124</v>
      </c>
      <c r="G7" s="83" t="s">
        <v>7</v>
      </c>
      <c r="H7" s="84">
        <f>C7+8</f>
        <v>43806</v>
      </c>
      <c r="I7" s="220" t="s">
        <v>350</v>
      </c>
      <c r="J7" s="222" t="s">
        <v>351</v>
      </c>
      <c r="K7" s="216">
        <v>43814</v>
      </c>
      <c r="L7" s="218">
        <f>K7+7</f>
        <v>43821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ht="29.25" customHeight="1" thickBot="1">
      <c r="A8" s="85" t="s">
        <v>160</v>
      </c>
      <c r="B8" s="86" t="s">
        <v>293</v>
      </c>
      <c r="C8" s="87">
        <v>43801</v>
      </c>
      <c r="D8" s="88" t="s">
        <v>151</v>
      </c>
      <c r="E8" s="88" t="s">
        <v>152</v>
      </c>
      <c r="F8" s="88" t="s">
        <v>7</v>
      </c>
      <c r="G8" s="138" t="s">
        <v>60</v>
      </c>
      <c r="H8" s="90">
        <f>C8+6</f>
        <v>43807</v>
      </c>
      <c r="I8" s="221"/>
      <c r="J8" s="223"/>
      <c r="K8" s="217"/>
      <c r="L8" s="21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29.25" customHeight="1">
      <c r="A9" s="79" t="s">
        <v>159</v>
      </c>
      <c r="B9" s="80" t="s">
        <v>325</v>
      </c>
      <c r="C9" s="81">
        <v>43805</v>
      </c>
      <c r="D9" s="82" t="s">
        <v>194</v>
      </c>
      <c r="E9" s="82" t="s">
        <v>195</v>
      </c>
      <c r="F9" s="83" t="s">
        <v>124</v>
      </c>
      <c r="G9" s="83" t="s">
        <v>7</v>
      </c>
      <c r="H9" s="84">
        <f>C9+8</f>
        <v>43813</v>
      </c>
      <c r="I9" s="220" t="s">
        <v>134</v>
      </c>
      <c r="J9" s="222" t="s">
        <v>352</v>
      </c>
      <c r="K9" s="216">
        <v>43821</v>
      </c>
      <c r="L9" s="218">
        <f>K9+7</f>
        <v>43828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29.25" customHeight="1" thickBot="1">
      <c r="A10" s="85" t="s">
        <v>150</v>
      </c>
      <c r="B10" s="86" t="s">
        <v>294</v>
      </c>
      <c r="C10" s="87">
        <v>43808</v>
      </c>
      <c r="D10" s="88" t="s">
        <v>151</v>
      </c>
      <c r="E10" s="88" t="s">
        <v>152</v>
      </c>
      <c r="F10" s="88" t="s">
        <v>7</v>
      </c>
      <c r="G10" s="138" t="s">
        <v>60</v>
      </c>
      <c r="H10" s="90">
        <f>C10+6</f>
        <v>43814</v>
      </c>
      <c r="I10" s="221"/>
      <c r="J10" s="223"/>
      <c r="K10" s="217"/>
      <c r="L10" s="219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9.25" customHeight="1">
      <c r="A11" s="79" t="s">
        <v>295</v>
      </c>
      <c r="B11" s="80" t="s">
        <v>328</v>
      </c>
      <c r="C11" s="81">
        <v>43812</v>
      </c>
      <c r="D11" s="82" t="s">
        <v>194</v>
      </c>
      <c r="E11" s="82" t="s">
        <v>195</v>
      </c>
      <c r="F11" s="83" t="s">
        <v>124</v>
      </c>
      <c r="G11" s="83" t="s">
        <v>7</v>
      </c>
      <c r="H11" s="84">
        <f>C11+8</f>
        <v>43820</v>
      </c>
      <c r="I11" s="220" t="s">
        <v>118</v>
      </c>
      <c r="J11" s="222" t="s">
        <v>353</v>
      </c>
      <c r="K11" s="216">
        <f>K9+7</f>
        <v>43828</v>
      </c>
      <c r="L11" s="218">
        <f>K11+7</f>
        <v>43835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29.25" customHeight="1" thickBot="1">
      <c r="A12" s="85" t="s">
        <v>343</v>
      </c>
      <c r="B12" s="86" t="s">
        <v>344</v>
      </c>
      <c r="C12" s="87">
        <v>43815</v>
      </c>
      <c r="D12" s="88" t="s">
        <v>151</v>
      </c>
      <c r="E12" s="88" t="s">
        <v>152</v>
      </c>
      <c r="F12" s="88" t="s">
        <v>7</v>
      </c>
      <c r="G12" s="138" t="s">
        <v>60</v>
      </c>
      <c r="H12" s="90">
        <f>C12+6</f>
        <v>43821</v>
      </c>
      <c r="I12" s="221"/>
      <c r="J12" s="223"/>
      <c r="K12" s="217"/>
      <c r="L12" s="21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29.25" customHeight="1">
      <c r="A13" s="79" t="s">
        <v>149</v>
      </c>
      <c r="B13" s="80" t="s">
        <v>325</v>
      </c>
      <c r="C13" s="81">
        <v>43819</v>
      </c>
      <c r="D13" s="82" t="s">
        <v>194</v>
      </c>
      <c r="E13" s="82" t="s">
        <v>195</v>
      </c>
      <c r="F13" s="83" t="s">
        <v>124</v>
      </c>
      <c r="G13" s="83" t="s">
        <v>7</v>
      </c>
      <c r="H13" s="84">
        <f>C13+8</f>
        <v>43827</v>
      </c>
      <c r="I13" s="220" t="s">
        <v>113</v>
      </c>
      <c r="J13" s="222" t="s">
        <v>354</v>
      </c>
      <c r="K13" s="216">
        <f>K11+7</f>
        <v>43835</v>
      </c>
      <c r="L13" s="218">
        <f>K13+7</f>
        <v>43842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29.25" customHeight="1" thickBot="1">
      <c r="A14" s="85" t="s">
        <v>154</v>
      </c>
      <c r="B14" s="86" t="s">
        <v>296</v>
      </c>
      <c r="C14" s="87">
        <v>43822</v>
      </c>
      <c r="D14" s="88" t="s">
        <v>151</v>
      </c>
      <c r="E14" s="88" t="s">
        <v>152</v>
      </c>
      <c r="F14" s="88" t="s">
        <v>7</v>
      </c>
      <c r="G14" s="138" t="s">
        <v>60</v>
      </c>
      <c r="H14" s="90">
        <f>C14+6</f>
        <v>43828</v>
      </c>
      <c r="I14" s="221"/>
      <c r="J14" s="223"/>
      <c r="K14" s="217"/>
      <c r="L14" s="219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9.25" customHeight="1">
      <c r="A15" s="79" t="s">
        <v>229</v>
      </c>
      <c r="B15" s="80" t="s">
        <v>328</v>
      </c>
      <c r="C15" s="81">
        <v>43826</v>
      </c>
      <c r="D15" s="82" t="s">
        <v>194</v>
      </c>
      <c r="E15" s="82" t="s">
        <v>195</v>
      </c>
      <c r="F15" s="83" t="s">
        <v>124</v>
      </c>
      <c r="G15" s="83" t="s">
        <v>7</v>
      </c>
      <c r="H15" s="84">
        <f>C15+8</f>
        <v>43834</v>
      </c>
      <c r="I15" s="220" t="s">
        <v>65</v>
      </c>
      <c r="J15" s="222" t="s">
        <v>355</v>
      </c>
      <c r="K15" s="216">
        <f>K13+7</f>
        <v>43842</v>
      </c>
      <c r="L15" s="218">
        <f>K15+7</f>
        <v>43849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9.25" customHeight="1" thickBot="1">
      <c r="A16" s="85" t="s">
        <v>360</v>
      </c>
      <c r="B16" s="86" t="s">
        <v>361</v>
      </c>
      <c r="C16" s="87">
        <v>43829</v>
      </c>
      <c r="D16" s="88" t="s">
        <v>151</v>
      </c>
      <c r="E16" s="88" t="s">
        <v>152</v>
      </c>
      <c r="F16" s="88" t="s">
        <v>7</v>
      </c>
      <c r="G16" s="138" t="s">
        <v>60</v>
      </c>
      <c r="H16" s="90">
        <f>C16+6</f>
        <v>43835</v>
      </c>
      <c r="I16" s="221"/>
      <c r="J16" s="223"/>
      <c r="K16" s="217"/>
      <c r="L16" s="21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ht="29.25" customHeight="1">
      <c r="A17" s="79" t="s">
        <v>145</v>
      </c>
      <c r="B17" s="80" t="s">
        <v>197</v>
      </c>
      <c r="C17" s="81">
        <v>43833</v>
      </c>
      <c r="D17" s="82" t="s">
        <v>194</v>
      </c>
      <c r="E17" s="82" t="s">
        <v>195</v>
      </c>
      <c r="F17" s="83" t="s">
        <v>124</v>
      </c>
      <c r="G17" s="83" t="s">
        <v>7</v>
      </c>
      <c r="H17" s="84">
        <f>C17+8</f>
        <v>43841</v>
      </c>
      <c r="I17" s="220" t="s">
        <v>68</v>
      </c>
      <c r="J17" s="222" t="s">
        <v>400</v>
      </c>
      <c r="K17" s="216">
        <f>K15+7</f>
        <v>43849</v>
      </c>
      <c r="L17" s="218">
        <f>K17+7</f>
        <v>43856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ht="29.25" customHeight="1" thickBot="1">
      <c r="A18" s="85" t="s">
        <v>331</v>
      </c>
      <c r="B18" s="86" t="s">
        <v>332</v>
      </c>
      <c r="C18" s="87">
        <v>43836</v>
      </c>
      <c r="D18" s="88" t="s">
        <v>151</v>
      </c>
      <c r="E18" s="88" t="s">
        <v>152</v>
      </c>
      <c r="F18" s="88" t="s">
        <v>7</v>
      </c>
      <c r="G18" s="138" t="s">
        <v>60</v>
      </c>
      <c r="H18" s="90">
        <f>C18+6</f>
        <v>43842</v>
      </c>
      <c r="I18" s="221"/>
      <c r="J18" s="223"/>
      <c r="K18" s="217"/>
      <c r="L18" s="21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ht="29.25" customHeight="1">
      <c r="A19" s="79" t="s">
        <v>146</v>
      </c>
      <c r="B19" s="80" t="s">
        <v>221</v>
      </c>
      <c r="C19" s="81">
        <v>43840</v>
      </c>
      <c r="D19" s="82" t="s">
        <v>194</v>
      </c>
      <c r="E19" s="82" t="s">
        <v>195</v>
      </c>
      <c r="F19" s="83" t="s">
        <v>124</v>
      </c>
      <c r="G19" s="83" t="s">
        <v>7</v>
      </c>
      <c r="H19" s="84">
        <f>C19+8</f>
        <v>43848</v>
      </c>
      <c r="I19" s="220" t="s">
        <v>84</v>
      </c>
      <c r="J19" s="222"/>
      <c r="K19" s="216">
        <f>K17+7</f>
        <v>43856</v>
      </c>
      <c r="L19" s="218">
        <f>K19+7</f>
        <v>43863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ht="29.25" customHeight="1" thickBot="1">
      <c r="A20" s="85" t="s">
        <v>362</v>
      </c>
      <c r="B20" s="86" t="s">
        <v>363</v>
      </c>
      <c r="C20" s="87">
        <v>43843</v>
      </c>
      <c r="D20" s="88" t="s">
        <v>151</v>
      </c>
      <c r="E20" s="88" t="s">
        <v>152</v>
      </c>
      <c r="F20" s="88" t="s">
        <v>7</v>
      </c>
      <c r="G20" s="138" t="s">
        <v>60</v>
      </c>
      <c r="H20" s="90">
        <f>C20+6</f>
        <v>43849</v>
      </c>
      <c r="I20" s="221"/>
      <c r="J20" s="223"/>
      <c r="K20" s="217"/>
      <c r="L20" s="219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29.25" customHeight="1">
      <c r="A21" s="79" t="s">
        <v>147</v>
      </c>
      <c r="B21" s="80" t="s">
        <v>328</v>
      </c>
      <c r="C21" s="81">
        <v>43847</v>
      </c>
      <c r="D21" s="82" t="s">
        <v>194</v>
      </c>
      <c r="E21" s="82" t="s">
        <v>195</v>
      </c>
      <c r="F21" s="83" t="s">
        <v>124</v>
      </c>
      <c r="G21" s="83" t="s">
        <v>7</v>
      </c>
      <c r="H21" s="84">
        <f>C21+8</f>
        <v>43855</v>
      </c>
      <c r="I21" s="220" t="s">
        <v>350</v>
      </c>
      <c r="J21" s="222" t="s">
        <v>401</v>
      </c>
      <c r="K21" s="216">
        <f>K19+7</f>
        <v>43863</v>
      </c>
      <c r="L21" s="218">
        <f>K21+7</f>
        <v>43870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ht="29.25" customHeight="1" thickBot="1">
      <c r="A22" s="85" t="s">
        <v>364</v>
      </c>
      <c r="B22" s="86" t="s">
        <v>361</v>
      </c>
      <c r="C22" s="87">
        <v>43850</v>
      </c>
      <c r="D22" s="88" t="s">
        <v>151</v>
      </c>
      <c r="E22" s="88" t="s">
        <v>152</v>
      </c>
      <c r="F22" s="88" t="s">
        <v>7</v>
      </c>
      <c r="G22" s="138" t="s">
        <v>60</v>
      </c>
      <c r="H22" s="90">
        <f>C22+6</f>
        <v>43856</v>
      </c>
      <c r="I22" s="221"/>
      <c r="J22" s="223"/>
      <c r="K22" s="217"/>
      <c r="L22" s="219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29.25" customHeight="1">
      <c r="A23" s="79" t="s">
        <v>148</v>
      </c>
      <c r="B23" s="80" t="s">
        <v>236</v>
      </c>
      <c r="C23" s="81">
        <v>43854</v>
      </c>
      <c r="D23" s="82" t="s">
        <v>194</v>
      </c>
      <c r="E23" s="82" t="s">
        <v>195</v>
      </c>
      <c r="F23" s="83" t="s">
        <v>124</v>
      </c>
      <c r="G23" s="83" t="s">
        <v>7</v>
      </c>
      <c r="H23" s="84">
        <f>C23+8</f>
        <v>43862</v>
      </c>
      <c r="I23" s="220" t="s">
        <v>134</v>
      </c>
      <c r="J23" s="222" t="s">
        <v>402</v>
      </c>
      <c r="K23" s="216">
        <f>K21+7</f>
        <v>43870</v>
      </c>
      <c r="L23" s="218">
        <f>K23+7</f>
        <v>43877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29.25" customHeight="1" thickBot="1">
      <c r="A24" s="85" t="s">
        <v>365</v>
      </c>
      <c r="B24" s="86" t="s">
        <v>366</v>
      </c>
      <c r="C24" s="87">
        <v>43857</v>
      </c>
      <c r="D24" s="88" t="s">
        <v>151</v>
      </c>
      <c r="E24" s="88" t="s">
        <v>152</v>
      </c>
      <c r="F24" s="88" t="s">
        <v>7</v>
      </c>
      <c r="G24" s="138" t="s">
        <v>60</v>
      </c>
      <c r="H24" s="90">
        <f>C24+6</f>
        <v>43863</v>
      </c>
      <c r="I24" s="221"/>
      <c r="J24" s="223"/>
      <c r="K24" s="217"/>
      <c r="L24" s="219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ht="29.25" customHeight="1">
      <c r="A25" s="79" t="s">
        <v>345</v>
      </c>
      <c r="B25" s="80" t="s">
        <v>306</v>
      </c>
      <c r="C25" s="81">
        <v>43861</v>
      </c>
      <c r="D25" s="82" t="s">
        <v>194</v>
      </c>
      <c r="E25" s="82" t="s">
        <v>195</v>
      </c>
      <c r="F25" s="83" t="s">
        <v>124</v>
      </c>
      <c r="G25" s="83" t="s">
        <v>7</v>
      </c>
      <c r="H25" s="84">
        <f>C25+8</f>
        <v>43869</v>
      </c>
      <c r="I25" s="220" t="s">
        <v>118</v>
      </c>
      <c r="J25" s="222" t="s">
        <v>234</v>
      </c>
      <c r="K25" s="216">
        <f>K23+7</f>
        <v>43877</v>
      </c>
      <c r="L25" s="218">
        <f>K25+7</f>
        <v>43884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ht="29.25" customHeight="1" thickBot="1">
      <c r="A26" s="85" t="s">
        <v>367</v>
      </c>
      <c r="B26" s="86" t="s">
        <v>368</v>
      </c>
      <c r="C26" s="87">
        <v>43864</v>
      </c>
      <c r="D26" s="88" t="s">
        <v>151</v>
      </c>
      <c r="E26" s="88" t="s">
        <v>152</v>
      </c>
      <c r="F26" s="88" t="s">
        <v>7</v>
      </c>
      <c r="G26" s="138" t="s">
        <v>60</v>
      </c>
      <c r="H26" s="90">
        <f>C26+6</f>
        <v>43870</v>
      </c>
      <c r="I26" s="221"/>
      <c r="J26" s="223"/>
      <c r="K26" s="217"/>
      <c r="L26" s="21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ht="29.25" customHeight="1">
      <c r="A27" s="79" t="s">
        <v>230</v>
      </c>
      <c r="B27" s="80" t="s">
        <v>325</v>
      </c>
      <c r="C27" s="81">
        <v>43868</v>
      </c>
      <c r="D27" s="82" t="s">
        <v>194</v>
      </c>
      <c r="E27" s="82" t="s">
        <v>195</v>
      </c>
      <c r="F27" s="83" t="s">
        <v>124</v>
      </c>
      <c r="G27" s="83" t="s">
        <v>7</v>
      </c>
      <c r="H27" s="84">
        <f>C27+8</f>
        <v>43876</v>
      </c>
      <c r="I27" s="220" t="s">
        <v>113</v>
      </c>
      <c r="J27" s="222" t="s">
        <v>403</v>
      </c>
      <c r="K27" s="216">
        <f>K25+7</f>
        <v>43884</v>
      </c>
      <c r="L27" s="218">
        <f>K27+7</f>
        <v>43891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ht="29.25" customHeight="1" thickBot="1">
      <c r="A28" s="85" t="s">
        <v>323</v>
      </c>
      <c r="B28" s="86" t="s">
        <v>361</v>
      </c>
      <c r="C28" s="87">
        <v>43871</v>
      </c>
      <c r="D28" s="88" t="s">
        <v>151</v>
      </c>
      <c r="E28" s="88" t="s">
        <v>152</v>
      </c>
      <c r="F28" s="88" t="s">
        <v>7</v>
      </c>
      <c r="G28" s="138" t="s">
        <v>60</v>
      </c>
      <c r="H28" s="90">
        <f>C28+6</f>
        <v>43877</v>
      </c>
      <c r="I28" s="221"/>
      <c r="J28" s="223"/>
      <c r="K28" s="217"/>
      <c r="L28" s="219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17" ht="22.5">
      <c r="A29" s="42"/>
      <c r="B29" s="42"/>
      <c r="C29" s="39"/>
      <c r="D29" s="39"/>
      <c r="E29" s="39"/>
      <c r="F29" s="39"/>
      <c r="G29" s="39"/>
      <c r="H29" s="39"/>
      <c r="I29" s="100"/>
      <c r="J29" s="100"/>
      <c r="K29" s="101"/>
      <c r="L29" s="101"/>
      <c r="M29" s="41"/>
      <c r="N29" s="41"/>
      <c r="O29" s="41"/>
      <c r="P29" s="41"/>
      <c r="Q29" s="41"/>
    </row>
    <row r="30" spans="1:17" ht="22.5">
      <c r="A30" s="45" t="s">
        <v>13</v>
      </c>
      <c r="B30" s="45"/>
      <c r="C30" s="106"/>
      <c r="D30" s="39"/>
      <c r="E30" s="39"/>
      <c r="F30" s="39"/>
      <c r="G30" s="39"/>
      <c r="H30" s="158"/>
      <c r="I30" s="11" t="s">
        <v>14</v>
      </c>
      <c r="J30" s="108" t="s">
        <v>38</v>
      </c>
      <c r="K30" s="109"/>
      <c r="L30" s="101"/>
      <c r="M30" s="41"/>
      <c r="N30" s="41"/>
      <c r="O30" s="41"/>
      <c r="P30" s="41"/>
      <c r="Q30" s="41"/>
    </row>
    <row r="31" spans="1:254" s="48" customFormat="1" ht="20.25">
      <c r="A31" s="45" t="s">
        <v>15</v>
      </c>
      <c r="B31" s="45"/>
      <c r="C31" s="106"/>
      <c r="D31" s="106"/>
      <c r="E31" s="106"/>
      <c r="F31" s="106"/>
      <c r="G31" s="106"/>
      <c r="H31" s="158"/>
      <c r="I31" s="111" t="s">
        <v>16</v>
      </c>
      <c r="J31" s="109"/>
      <c r="K31" s="109"/>
      <c r="L31" s="40"/>
      <c r="M31" s="46"/>
      <c r="N31" s="46"/>
      <c r="O31" s="46"/>
      <c r="P31" s="47"/>
      <c r="Q31" s="47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1:254" s="48" customFormat="1" ht="20.25">
      <c r="A32" s="112"/>
      <c r="B32" s="112"/>
      <c r="C32" s="113"/>
      <c r="D32" s="106"/>
      <c r="E32" s="106"/>
      <c r="F32" s="106"/>
      <c r="G32" s="106"/>
      <c r="H32" s="158"/>
      <c r="I32" s="114" t="s">
        <v>244</v>
      </c>
      <c r="J32" s="109"/>
      <c r="K32" s="109"/>
      <c r="L32" s="40"/>
      <c r="M32" s="46"/>
      <c r="N32" s="46"/>
      <c r="O32" s="46"/>
      <c r="P32" s="47"/>
      <c r="Q32" s="47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1:254" s="48" customFormat="1" ht="20.25">
      <c r="A33" s="51" t="s">
        <v>17</v>
      </c>
      <c r="B33" s="45"/>
      <c r="C33" s="12"/>
      <c r="D33" s="113"/>
      <c r="E33" s="113"/>
      <c r="F33" s="113"/>
      <c r="G33" s="113"/>
      <c r="H33" s="158"/>
      <c r="I33" s="115" t="s">
        <v>245</v>
      </c>
      <c r="J33" s="109"/>
      <c r="K33" s="109"/>
      <c r="L33" s="44"/>
      <c r="M33" s="44"/>
      <c r="N33" s="49"/>
      <c r="O33" s="49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1:254" s="48" customFormat="1" ht="20.25">
      <c r="A34" s="56" t="s">
        <v>18</v>
      </c>
      <c r="B34" s="116" t="s">
        <v>19</v>
      </c>
      <c r="C34" s="13"/>
      <c r="D34" s="106"/>
      <c r="E34" s="106"/>
      <c r="F34" s="106"/>
      <c r="G34" s="106"/>
      <c r="H34" s="158"/>
      <c r="I34" s="158"/>
      <c r="J34" s="109"/>
      <c r="K34" s="109"/>
      <c r="L34" s="44"/>
      <c r="M34" s="44"/>
      <c r="N34" s="53"/>
      <c r="O34" s="53"/>
      <c r="P34" s="54"/>
      <c r="Q34" s="55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1:254" s="48" customFormat="1" ht="24.75">
      <c r="A35" s="56" t="s">
        <v>20</v>
      </c>
      <c r="B35" s="116" t="s">
        <v>21</v>
      </c>
      <c r="C35" s="13"/>
      <c r="D35" s="14"/>
      <c r="E35" s="14"/>
      <c r="F35" s="14"/>
      <c r="G35" s="14"/>
      <c r="H35" s="117" t="s">
        <v>22</v>
      </c>
      <c r="I35" s="17" t="s">
        <v>50</v>
      </c>
      <c r="J35" s="109"/>
      <c r="K35" s="109"/>
      <c r="L35" s="44"/>
      <c r="M35" s="44"/>
      <c r="N35" s="53"/>
      <c r="O35" s="53"/>
      <c r="P35" s="52"/>
      <c r="Q35" s="5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</row>
    <row r="36" spans="1:254" s="48" customFormat="1" ht="24.75">
      <c r="A36" s="56" t="s">
        <v>32</v>
      </c>
      <c r="B36" s="118" t="s">
        <v>33</v>
      </c>
      <c r="C36" s="32"/>
      <c r="D36" s="15"/>
      <c r="E36" s="15"/>
      <c r="F36" s="15"/>
      <c r="G36" s="15"/>
      <c r="H36" s="117" t="s">
        <v>22</v>
      </c>
      <c r="I36" s="19" t="s">
        <v>51</v>
      </c>
      <c r="J36" s="109"/>
      <c r="K36" s="109"/>
      <c r="L36" s="44"/>
      <c r="M36" s="44"/>
      <c r="N36" s="53"/>
      <c r="O36" s="53"/>
      <c r="P36" s="52"/>
      <c r="Q36" s="59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</row>
    <row r="37" spans="1:254" s="48" customFormat="1" ht="24.75">
      <c r="A37" s="56" t="s">
        <v>34</v>
      </c>
      <c r="B37" s="108" t="s">
        <v>35</v>
      </c>
      <c r="C37" s="113"/>
      <c r="D37" s="32"/>
      <c r="E37" s="32"/>
      <c r="F37" s="32"/>
      <c r="G37" s="32"/>
      <c r="H37" s="117" t="s">
        <v>22</v>
      </c>
      <c r="I37" s="21" t="s">
        <v>23</v>
      </c>
      <c r="J37" s="109"/>
      <c r="K37" s="109"/>
      <c r="L37" s="44"/>
      <c r="M37" s="61"/>
      <c r="N37" s="61"/>
      <c r="O37" s="61"/>
      <c r="P37" s="52"/>
      <c r="Q37" s="62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</row>
    <row r="38" spans="1:254" s="48" customFormat="1" ht="24.75">
      <c r="A38" s="56" t="s">
        <v>36</v>
      </c>
      <c r="B38" s="108" t="s">
        <v>37</v>
      </c>
      <c r="C38" s="113"/>
      <c r="D38" s="18"/>
      <c r="E38" s="18"/>
      <c r="F38" s="18"/>
      <c r="G38" s="18"/>
      <c r="H38" s="117" t="s">
        <v>22</v>
      </c>
      <c r="I38" s="21" t="s">
        <v>24</v>
      </c>
      <c r="J38" s="109"/>
      <c r="K38" s="109"/>
      <c r="L38" s="44"/>
      <c r="M38" s="52"/>
      <c r="N38" s="52"/>
      <c r="O38" s="52"/>
      <c r="P38" s="52"/>
      <c r="Q38" s="6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</row>
    <row r="39" spans="4:254" s="48" customFormat="1" ht="24.75">
      <c r="D39" s="20"/>
      <c r="E39" s="20"/>
      <c r="F39" s="20"/>
      <c r="G39" s="20"/>
      <c r="H39" s="117" t="s">
        <v>22</v>
      </c>
      <c r="I39" s="21" t="s">
        <v>246</v>
      </c>
      <c r="J39" s="63"/>
      <c r="K39" s="63"/>
      <c r="L39" s="57"/>
      <c r="M39" s="60"/>
      <c r="N39" s="60"/>
      <c r="O39" s="60"/>
      <c r="P39" s="60"/>
      <c r="Q39" s="66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</row>
    <row r="40" spans="5:17" ht="24.75">
      <c r="E40" s="13"/>
      <c r="F40" s="12"/>
      <c r="G40" s="12"/>
      <c r="H40" s="117" t="s">
        <v>22</v>
      </c>
      <c r="I40" s="21" t="s">
        <v>247</v>
      </c>
      <c r="J40" s="65"/>
      <c r="K40" s="65"/>
      <c r="L40" s="57"/>
      <c r="M40" s="16"/>
      <c r="N40" s="16"/>
      <c r="O40" s="16"/>
      <c r="P40" s="16"/>
      <c r="Q40" s="16"/>
    </row>
    <row r="41" spans="6:17" ht="19.5">
      <c r="F41" s="12"/>
      <c r="G41" s="12"/>
      <c r="L41" s="57"/>
      <c r="M41" s="43"/>
      <c r="N41" s="43"/>
      <c r="O41" s="43"/>
      <c r="P41" s="43"/>
      <c r="Q41" s="43"/>
    </row>
    <row r="42" spans="6:12" ht="25.5">
      <c r="F42" s="13"/>
      <c r="G42" s="13"/>
      <c r="H42" s="13"/>
      <c r="I42" s="13"/>
      <c r="J42" s="12"/>
      <c r="K42" s="12"/>
      <c r="L42" s="31"/>
    </row>
    <row r="43" spans="6:12" ht="19.5">
      <c r="F43" s="13"/>
      <c r="G43" s="13"/>
      <c r="H43" s="13"/>
      <c r="I43" s="13"/>
      <c r="J43" s="12"/>
      <c r="K43" s="12"/>
      <c r="L43" s="43"/>
    </row>
    <row r="44" spans="10:11" ht="19.5">
      <c r="J44" s="13"/>
      <c r="K44" s="13"/>
    </row>
    <row r="45" spans="10:11" ht="19.5">
      <c r="J45" s="13"/>
      <c r="K45" s="13"/>
    </row>
  </sheetData>
  <sheetProtection/>
  <mergeCells count="55">
    <mergeCell ref="I13:I14"/>
    <mergeCell ref="J13:J14"/>
    <mergeCell ref="K13:K14"/>
    <mergeCell ref="L13:L14"/>
    <mergeCell ref="I15:I16"/>
    <mergeCell ref="J15:J16"/>
    <mergeCell ref="K15:K16"/>
    <mergeCell ref="L15:L16"/>
    <mergeCell ref="I9:I10"/>
    <mergeCell ref="J9:J10"/>
    <mergeCell ref="K9:K10"/>
    <mergeCell ref="L9:L10"/>
    <mergeCell ref="I11:I12"/>
    <mergeCell ref="J11:J12"/>
    <mergeCell ref="K11:K12"/>
    <mergeCell ref="L11:L12"/>
    <mergeCell ref="H5:H6"/>
    <mergeCell ref="I5:I6"/>
    <mergeCell ref="A5:A6"/>
    <mergeCell ref="B5:B6"/>
    <mergeCell ref="C5:C6"/>
    <mergeCell ref="D5:D6"/>
    <mergeCell ref="E5:E6"/>
    <mergeCell ref="F5:F6"/>
    <mergeCell ref="J5:J6"/>
    <mergeCell ref="K5:K6"/>
    <mergeCell ref="I27:I28"/>
    <mergeCell ref="J27:J28"/>
    <mergeCell ref="K27:K28"/>
    <mergeCell ref="L27:L28"/>
    <mergeCell ref="G5:G6"/>
    <mergeCell ref="I7:I8"/>
    <mergeCell ref="J7:J8"/>
    <mergeCell ref="K7:K8"/>
    <mergeCell ref="L7:L8"/>
    <mergeCell ref="I17:I18"/>
    <mergeCell ref="J17:J18"/>
    <mergeCell ref="K17:K18"/>
    <mergeCell ref="L17:L18"/>
    <mergeCell ref="I19:I20"/>
    <mergeCell ref="J19:J20"/>
    <mergeCell ref="K19:K20"/>
    <mergeCell ref="L19:L20"/>
    <mergeCell ref="I21:I22"/>
    <mergeCell ref="J21:J22"/>
    <mergeCell ref="K21:K22"/>
    <mergeCell ref="L21:L22"/>
    <mergeCell ref="I23:I24"/>
    <mergeCell ref="J23:J24"/>
    <mergeCell ref="K23:K24"/>
    <mergeCell ref="L23:L24"/>
    <mergeCell ref="I25:I26"/>
    <mergeCell ref="J25:J26"/>
    <mergeCell ref="K25:K26"/>
    <mergeCell ref="L25:L26"/>
  </mergeCells>
  <hyperlinks>
    <hyperlink ref="B37" r:id="rId1" display="https://vn.one-line.com/standard-page/demurrage-and-detention-free-time-and-charges"/>
    <hyperlink ref="B38" r:id="rId2" display="https://vn.one-line.com/standard-page/local-charges-and-tariff"/>
    <hyperlink ref="J30" r:id="rId3" display="http://www.vn.one-line.com/"/>
    <hyperlink ref="B35" r:id="rId4" display="https://ecomm.one-line.com/ecom/CUP_HOM_3005.do?sessLocale=en"/>
    <hyperlink ref="B34" r:id="rId5" display="https://www.one-line.com/en/vessels "/>
    <hyperlink ref="I38" r:id="rId6" display="mailto:vn.sgn.exdoc@one-line.com"/>
    <hyperlink ref="I37" r:id="rId7" display="mailto:vn.sgn.ofs.si@one-line.com"/>
  </hyperlinks>
  <printOptions horizontalCentered="1"/>
  <pageMargins left="0" right="0.7" top="1.5" bottom="0" header="0" footer="0"/>
  <pageSetup fitToHeight="1" fitToWidth="1" horizontalDpi="600" verticalDpi="600" orientation="landscape" paperSize="9" scale="44" r:id="rId9"/>
  <colBreaks count="1" manualBreakCount="1">
    <brk id="12" max="65535" man="1"/>
  </col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7"/>
  <sheetViews>
    <sheetView showGridLines="0" view="pageBreakPreview" zoomScale="55" zoomScaleNormal="60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L28" sqref="L28:L30"/>
    </sheetView>
  </sheetViews>
  <sheetFormatPr defaultColWidth="9.140625" defaultRowHeight="15"/>
  <cols>
    <col min="1" max="1" width="36.8515625" style="0" customWidth="1"/>
    <col min="2" max="2" width="13.8515625" style="0" customWidth="1"/>
    <col min="3" max="3" width="17.57421875" style="0" customWidth="1"/>
    <col min="4" max="4" width="21.421875" style="0" customWidth="1"/>
    <col min="5" max="7" width="18.140625" style="0" customWidth="1"/>
    <col min="8" max="8" width="18.57421875" style="0" customWidth="1"/>
    <col min="9" max="9" width="36.28125" style="0" customWidth="1"/>
    <col min="10" max="10" width="13.8515625" style="26" customWidth="1"/>
    <col min="11" max="11" width="19.140625" style="0" customWidth="1"/>
    <col min="12" max="14" width="20.140625" style="0" customWidth="1"/>
  </cols>
  <sheetData>
    <row r="1" spans="1:249" ht="15">
      <c r="A1" s="1"/>
      <c r="B1" s="1"/>
      <c r="C1" s="1"/>
      <c r="D1" s="1"/>
      <c r="E1" s="1"/>
      <c r="F1" s="1"/>
      <c r="G1" s="1"/>
      <c r="H1" s="1"/>
      <c r="I1" s="1"/>
      <c r="J1" s="22"/>
      <c r="K1" s="1"/>
      <c r="L1" s="1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1"/>
      <c r="B2" s="1"/>
      <c r="C2" s="1"/>
      <c r="D2" s="1"/>
      <c r="E2" s="1"/>
      <c r="F2" s="1"/>
      <c r="G2" s="1"/>
      <c r="H2" s="1"/>
      <c r="I2" s="1"/>
      <c r="J2" s="10" t="s">
        <v>380</v>
      </c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33.75" customHeight="1">
      <c r="A3" s="2"/>
      <c r="B3" s="2"/>
      <c r="C3" s="3"/>
      <c r="D3" s="29" t="s">
        <v>27</v>
      </c>
      <c r="E3" s="73"/>
      <c r="G3" s="3"/>
      <c r="H3" s="3"/>
      <c r="I3" s="3"/>
      <c r="J3" s="23"/>
      <c r="K3" s="44"/>
      <c r="L3" s="91"/>
      <c r="M3" s="1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8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30.75" customHeight="1" thickTop="1">
      <c r="A5" s="251" t="s">
        <v>52</v>
      </c>
      <c r="B5" s="253" t="s">
        <v>12</v>
      </c>
      <c r="C5" s="174" t="s">
        <v>0</v>
      </c>
      <c r="D5" s="176" t="s">
        <v>1</v>
      </c>
      <c r="E5" s="176" t="s">
        <v>2</v>
      </c>
      <c r="F5" s="176" t="s">
        <v>3</v>
      </c>
      <c r="G5" s="176" t="s">
        <v>8</v>
      </c>
      <c r="H5" s="174" t="s">
        <v>64</v>
      </c>
      <c r="I5" s="259" t="s">
        <v>123</v>
      </c>
      <c r="J5" s="260" t="s">
        <v>5</v>
      </c>
      <c r="K5" s="262" t="s">
        <v>235</v>
      </c>
      <c r="L5" s="255" t="s">
        <v>120</v>
      </c>
      <c r="M5" s="255" t="s">
        <v>9</v>
      </c>
      <c r="N5" s="257" t="s">
        <v>10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28.5" customHeight="1" thickBot="1">
      <c r="A6" s="252"/>
      <c r="B6" s="254"/>
      <c r="C6" s="175"/>
      <c r="D6" s="177"/>
      <c r="E6" s="177"/>
      <c r="F6" s="177"/>
      <c r="G6" s="177"/>
      <c r="H6" s="175"/>
      <c r="I6" s="254"/>
      <c r="J6" s="261"/>
      <c r="K6" s="263"/>
      <c r="L6" s="256"/>
      <c r="M6" s="256"/>
      <c r="N6" s="2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14" ht="26.25" customHeight="1" hidden="1">
      <c r="A7" s="154" t="s">
        <v>149</v>
      </c>
      <c r="B7" s="155" t="s">
        <v>132</v>
      </c>
      <c r="C7" s="128">
        <v>43749</v>
      </c>
      <c r="D7" s="129" t="s">
        <v>194</v>
      </c>
      <c r="E7" s="129" t="s">
        <v>195</v>
      </c>
      <c r="F7" s="136" t="s">
        <v>124</v>
      </c>
      <c r="G7" s="136" t="s">
        <v>7</v>
      </c>
      <c r="H7" s="96">
        <v>43751</v>
      </c>
      <c r="I7" s="240" t="s">
        <v>203</v>
      </c>
      <c r="J7" s="243" t="s">
        <v>171</v>
      </c>
      <c r="K7" s="246">
        <v>43759</v>
      </c>
      <c r="L7" s="207">
        <f>K7+29</f>
        <v>43788</v>
      </c>
      <c r="M7" s="207">
        <f>K7+31</f>
        <v>43790</v>
      </c>
      <c r="N7" s="249">
        <f>K7+34</f>
        <v>43793</v>
      </c>
    </row>
    <row r="8" spans="1:14" ht="26.25" customHeight="1" hidden="1">
      <c r="A8" s="152" t="s">
        <v>164</v>
      </c>
      <c r="B8" s="153" t="s">
        <v>218</v>
      </c>
      <c r="C8" s="133">
        <v>43750</v>
      </c>
      <c r="D8" s="134" t="s">
        <v>127</v>
      </c>
      <c r="E8" s="134" t="s">
        <v>128</v>
      </c>
      <c r="F8" s="137" t="s">
        <v>7</v>
      </c>
      <c r="G8" s="137" t="s">
        <v>129</v>
      </c>
      <c r="H8" s="95">
        <v>43752</v>
      </c>
      <c r="I8" s="241"/>
      <c r="J8" s="244"/>
      <c r="K8" s="247"/>
      <c r="L8" s="207"/>
      <c r="M8" s="207"/>
      <c r="N8" s="249"/>
    </row>
    <row r="9" spans="1:14" ht="26.25" customHeight="1" hidden="1" thickBot="1">
      <c r="A9" s="85" t="s">
        <v>66</v>
      </c>
      <c r="B9" s="86"/>
      <c r="C9" s="87">
        <v>43752</v>
      </c>
      <c r="D9" s="88" t="s">
        <v>151</v>
      </c>
      <c r="E9" s="88" t="s">
        <v>152</v>
      </c>
      <c r="F9" s="88" t="s">
        <v>7</v>
      </c>
      <c r="G9" s="138" t="s">
        <v>60</v>
      </c>
      <c r="H9" s="90">
        <v>43754</v>
      </c>
      <c r="I9" s="242"/>
      <c r="J9" s="245"/>
      <c r="K9" s="248"/>
      <c r="L9" s="208"/>
      <c r="M9" s="208"/>
      <c r="N9" s="250"/>
    </row>
    <row r="10" spans="1:14" ht="26.25" customHeight="1" hidden="1">
      <c r="A10" s="154" t="s">
        <v>229</v>
      </c>
      <c r="B10" s="155" t="s">
        <v>236</v>
      </c>
      <c r="C10" s="128">
        <v>43756</v>
      </c>
      <c r="D10" s="129" t="s">
        <v>194</v>
      </c>
      <c r="E10" s="129" t="s">
        <v>195</v>
      </c>
      <c r="F10" s="136" t="s">
        <v>124</v>
      </c>
      <c r="G10" s="136" t="s">
        <v>7</v>
      </c>
      <c r="H10" s="96">
        <v>43758</v>
      </c>
      <c r="I10" s="240" t="s">
        <v>29</v>
      </c>
      <c r="J10" s="243" t="s">
        <v>204</v>
      </c>
      <c r="K10" s="246">
        <f>K7+7</f>
        <v>43766</v>
      </c>
      <c r="L10" s="207">
        <f>K10+29</f>
        <v>43795</v>
      </c>
      <c r="M10" s="207">
        <f>K10+31</f>
        <v>43797</v>
      </c>
      <c r="N10" s="249">
        <f>K10+34</f>
        <v>43800</v>
      </c>
    </row>
    <row r="11" spans="1:14" ht="26.25" customHeight="1" hidden="1">
      <c r="A11" s="152" t="s">
        <v>300</v>
      </c>
      <c r="B11" s="153" t="s">
        <v>301</v>
      </c>
      <c r="C11" s="133">
        <v>43757</v>
      </c>
      <c r="D11" s="134" t="s">
        <v>127</v>
      </c>
      <c r="E11" s="134" t="s">
        <v>128</v>
      </c>
      <c r="F11" s="137" t="s">
        <v>7</v>
      </c>
      <c r="G11" s="137" t="s">
        <v>129</v>
      </c>
      <c r="H11" s="95">
        <v>43759</v>
      </c>
      <c r="I11" s="241"/>
      <c r="J11" s="244"/>
      <c r="K11" s="247"/>
      <c r="L11" s="207"/>
      <c r="M11" s="207"/>
      <c r="N11" s="249"/>
    </row>
    <row r="12" spans="1:14" ht="26.25" customHeight="1" hidden="1" thickBot="1">
      <c r="A12" s="85" t="s">
        <v>156</v>
      </c>
      <c r="B12" s="86" t="s">
        <v>238</v>
      </c>
      <c r="C12" s="87">
        <v>43759</v>
      </c>
      <c r="D12" s="88" t="s">
        <v>151</v>
      </c>
      <c r="E12" s="88" t="s">
        <v>152</v>
      </c>
      <c r="F12" s="88" t="s">
        <v>7</v>
      </c>
      <c r="G12" s="138" t="s">
        <v>60</v>
      </c>
      <c r="H12" s="90">
        <v>43761</v>
      </c>
      <c r="I12" s="242"/>
      <c r="J12" s="245"/>
      <c r="K12" s="248"/>
      <c r="L12" s="208"/>
      <c r="M12" s="208"/>
      <c r="N12" s="250"/>
    </row>
    <row r="13" spans="1:14" ht="26.25" customHeight="1" hidden="1">
      <c r="A13" s="154" t="s">
        <v>145</v>
      </c>
      <c r="B13" s="155" t="s">
        <v>126</v>
      </c>
      <c r="C13" s="128">
        <v>43763</v>
      </c>
      <c r="D13" s="129" t="s">
        <v>194</v>
      </c>
      <c r="E13" s="129" t="s">
        <v>195</v>
      </c>
      <c r="F13" s="136" t="s">
        <v>124</v>
      </c>
      <c r="G13" s="136" t="s">
        <v>7</v>
      </c>
      <c r="H13" s="96">
        <v>43765</v>
      </c>
      <c r="I13" s="240" t="s">
        <v>28</v>
      </c>
      <c r="J13" s="243" t="s">
        <v>308</v>
      </c>
      <c r="K13" s="246">
        <f>K10+7</f>
        <v>43773</v>
      </c>
      <c r="L13" s="207">
        <f>K13+29</f>
        <v>43802</v>
      </c>
      <c r="M13" s="207">
        <f>K13+31</f>
        <v>43804</v>
      </c>
      <c r="N13" s="249">
        <f>K13+34</f>
        <v>43807</v>
      </c>
    </row>
    <row r="14" spans="1:14" ht="26.25" customHeight="1" hidden="1">
      <c r="A14" s="152" t="s">
        <v>259</v>
      </c>
      <c r="B14" s="153" t="s">
        <v>260</v>
      </c>
      <c r="C14" s="133">
        <v>43764</v>
      </c>
      <c r="D14" s="134" t="s">
        <v>127</v>
      </c>
      <c r="E14" s="134" t="s">
        <v>128</v>
      </c>
      <c r="F14" s="137" t="s">
        <v>7</v>
      </c>
      <c r="G14" s="137" t="s">
        <v>129</v>
      </c>
      <c r="H14" s="95">
        <v>43766</v>
      </c>
      <c r="I14" s="241"/>
      <c r="J14" s="244"/>
      <c r="K14" s="247"/>
      <c r="L14" s="207"/>
      <c r="M14" s="207"/>
      <c r="N14" s="249"/>
    </row>
    <row r="15" spans="1:14" ht="26.25" customHeight="1" hidden="1" thickBot="1">
      <c r="A15" s="85" t="s">
        <v>157</v>
      </c>
      <c r="B15" s="86" t="s">
        <v>249</v>
      </c>
      <c r="C15" s="87">
        <v>43766</v>
      </c>
      <c r="D15" s="88" t="s">
        <v>151</v>
      </c>
      <c r="E15" s="88" t="s">
        <v>152</v>
      </c>
      <c r="F15" s="88" t="s">
        <v>7</v>
      </c>
      <c r="G15" s="138" t="s">
        <v>60</v>
      </c>
      <c r="H15" s="90">
        <v>43768</v>
      </c>
      <c r="I15" s="242"/>
      <c r="J15" s="245"/>
      <c r="K15" s="248"/>
      <c r="L15" s="208"/>
      <c r="M15" s="208"/>
      <c r="N15" s="250"/>
    </row>
    <row r="16" spans="1:14" ht="26.25" customHeight="1" hidden="1">
      <c r="A16" s="154" t="s">
        <v>146</v>
      </c>
      <c r="B16" s="155" t="s">
        <v>197</v>
      </c>
      <c r="C16" s="128">
        <v>43770</v>
      </c>
      <c r="D16" s="129" t="s">
        <v>194</v>
      </c>
      <c r="E16" s="129" t="s">
        <v>195</v>
      </c>
      <c r="F16" s="136" t="s">
        <v>124</v>
      </c>
      <c r="G16" s="136" t="s">
        <v>7</v>
      </c>
      <c r="H16" s="96">
        <v>43772</v>
      </c>
      <c r="I16" s="240" t="s">
        <v>66</v>
      </c>
      <c r="J16" s="243"/>
      <c r="K16" s="246">
        <f>K13+7</f>
        <v>43780</v>
      </c>
      <c r="L16" s="207">
        <f>K16+29</f>
        <v>43809</v>
      </c>
      <c r="M16" s="207">
        <f>K16+31</f>
        <v>43811</v>
      </c>
      <c r="N16" s="249">
        <f>K16+34</f>
        <v>43814</v>
      </c>
    </row>
    <row r="17" spans="1:14" ht="26.25" customHeight="1" hidden="1">
      <c r="A17" s="152" t="s">
        <v>302</v>
      </c>
      <c r="B17" s="153" t="s">
        <v>303</v>
      </c>
      <c r="C17" s="133">
        <v>43771</v>
      </c>
      <c r="D17" s="134" t="s">
        <v>127</v>
      </c>
      <c r="E17" s="134" t="s">
        <v>128</v>
      </c>
      <c r="F17" s="137" t="s">
        <v>7</v>
      </c>
      <c r="G17" s="137" t="s">
        <v>129</v>
      </c>
      <c r="H17" s="95">
        <v>43773</v>
      </c>
      <c r="I17" s="241"/>
      <c r="J17" s="244"/>
      <c r="K17" s="247"/>
      <c r="L17" s="207"/>
      <c r="M17" s="207"/>
      <c r="N17" s="249"/>
    </row>
    <row r="18" spans="1:14" ht="26.25" customHeight="1" hidden="1" thickBot="1">
      <c r="A18" s="85" t="s">
        <v>158</v>
      </c>
      <c r="B18" s="86" t="s">
        <v>217</v>
      </c>
      <c r="C18" s="87">
        <v>43773</v>
      </c>
      <c r="D18" s="88" t="s">
        <v>151</v>
      </c>
      <c r="E18" s="88" t="s">
        <v>152</v>
      </c>
      <c r="F18" s="88" t="s">
        <v>7</v>
      </c>
      <c r="G18" s="138" t="s">
        <v>60</v>
      </c>
      <c r="H18" s="90">
        <v>43775</v>
      </c>
      <c r="I18" s="242"/>
      <c r="J18" s="245"/>
      <c r="K18" s="248"/>
      <c r="L18" s="208"/>
      <c r="M18" s="208"/>
      <c r="N18" s="250"/>
    </row>
    <row r="19" spans="1:14" ht="26.25" customHeight="1" hidden="1">
      <c r="A19" s="154" t="s">
        <v>147</v>
      </c>
      <c r="B19" s="155" t="s">
        <v>236</v>
      </c>
      <c r="C19" s="128">
        <v>43777</v>
      </c>
      <c r="D19" s="129" t="s">
        <v>194</v>
      </c>
      <c r="E19" s="129" t="s">
        <v>195</v>
      </c>
      <c r="F19" s="136" t="s">
        <v>124</v>
      </c>
      <c r="G19" s="136" t="s">
        <v>7</v>
      </c>
      <c r="H19" s="96">
        <v>43779</v>
      </c>
      <c r="I19" s="240" t="s">
        <v>121</v>
      </c>
      <c r="J19" s="243" t="s">
        <v>264</v>
      </c>
      <c r="K19" s="246">
        <f>K16+7</f>
        <v>43787</v>
      </c>
      <c r="L19" s="207">
        <f>K19+29</f>
        <v>43816</v>
      </c>
      <c r="M19" s="207">
        <f>K19+31</f>
        <v>43818</v>
      </c>
      <c r="N19" s="249">
        <f>K19+34</f>
        <v>43821</v>
      </c>
    </row>
    <row r="20" spans="1:14" ht="26.25" customHeight="1" hidden="1">
      <c r="A20" s="152" t="s">
        <v>63</v>
      </c>
      <c r="B20" s="153" t="s">
        <v>248</v>
      </c>
      <c r="C20" s="133">
        <v>43778</v>
      </c>
      <c r="D20" s="134" t="s">
        <v>127</v>
      </c>
      <c r="E20" s="134" t="s">
        <v>128</v>
      </c>
      <c r="F20" s="137" t="s">
        <v>7</v>
      </c>
      <c r="G20" s="137" t="s">
        <v>129</v>
      </c>
      <c r="H20" s="95">
        <v>43780</v>
      </c>
      <c r="I20" s="241"/>
      <c r="J20" s="244"/>
      <c r="K20" s="247"/>
      <c r="L20" s="207"/>
      <c r="M20" s="207"/>
      <c r="N20" s="249"/>
    </row>
    <row r="21" spans="1:14" ht="26.25" customHeight="1" hidden="1" thickBot="1">
      <c r="A21" s="85" t="s">
        <v>153</v>
      </c>
      <c r="B21" s="86" t="s">
        <v>258</v>
      </c>
      <c r="C21" s="87">
        <v>43780</v>
      </c>
      <c r="D21" s="88" t="s">
        <v>151</v>
      </c>
      <c r="E21" s="88" t="s">
        <v>152</v>
      </c>
      <c r="F21" s="88" t="s">
        <v>7</v>
      </c>
      <c r="G21" s="138" t="s">
        <v>60</v>
      </c>
      <c r="H21" s="90">
        <v>43782</v>
      </c>
      <c r="I21" s="242"/>
      <c r="J21" s="245"/>
      <c r="K21" s="248"/>
      <c r="L21" s="208"/>
      <c r="M21" s="208"/>
      <c r="N21" s="250"/>
    </row>
    <row r="22" spans="1:14" ht="26.25" customHeight="1" hidden="1">
      <c r="A22" s="154" t="s">
        <v>148</v>
      </c>
      <c r="B22" s="155" t="s">
        <v>133</v>
      </c>
      <c r="C22" s="128">
        <v>43784</v>
      </c>
      <c r="D22" s="129" t="s">
        <v>194</v>
      </c>
      <c r="E22" s="129" t="s">
        <v>195</v>
      </c>
      <c r="F22" s="136" t="s">
        <v>124</v>
      </c>
      <c r="G22" s="136" t="s">
        <v>7</v>
      </c>
      <c r="H22" s="96">
        <v>43786</v>
      </c>
      <c r="I22" s="240" t="s">
        <v>193</v>
      </c>
      <c r="J22" s="243" t="s">
        <v>309</v>
      </c>
      <c r="K22" s="246">
        <f>K19+7</f>
        <v>43794</v>
      </c>
      <c r="L22" s="207">
        <f>K22+29</f>
        <v>43823</v>
      </c>
      <c r="M22" s="207">
        <f>K22+31</f>
        <v>43825</v>
      </c>
      <c r="N22" s="249">
        <f>K22+34</f>
        <v>43828</v>
      </c>
    </row>
    <row r="23" spans="1:14" ht="26.25" customHeight="1" hidden="1">
      <c r="A23" s="152" t="s">
        <v>228</v>
      </c>
      <c r="B23" s="153" t="s">
        <v>237</v>
      </c>
      <c r="C23" s="133">
        <v>43785</v>
      </c>
      <c r="D23" s="134" t="s">
        <v>127</v>
      </c>
      <c r="E23" s="134" t="s">
        <v>128</v>
      </c>
      <c r="F23" s="137" t="s">
        <v>7</v>
      </c>
      <c r="G23" s="137" t="s">
        <v>129</v>
      </c>
      <c r="H23" s="95">
        <v>43787</v>
      </c>
      <c r="I23" s="241"/>
      <c r="J23" s="244"/>
      <c r="K23" s="247"/>
      <c r="L23" s="207"/>
      <c r="M23" s="207"/>
      <c r="N23" s="249"/>
    </row>
    <row r="24" spans="1:14" ht="26.25" customHeight="1" hidden="1" thickBot="1">
      <c r="A24" s="85" t="s">
        <v>66</v>
      </c>
      <c r="B24" s="86"/>
      <c r="C24" s="87">
        <v>43787</v>
      </c>
      <c r="D24" s="88" t="s">
        <v>151</v>
      </c>
      <c r="E24" s="88" t="s">
        <v>152</v>
      </c>
      <c r="F24" s="88" t="s">
        <v>7</v>
      </c>
      <c r="G24" s="138" t="s">
        <v>60</v>
      </c>
      <c r="H24" s="90">
        <v>43789</v>
      </c>
      <c r="I24" s="242"/>
      <c r="J24" s="245"/>
      <c r="K24" s="248"/>
      <c r="L24" s="208"/>
      <c r="M24" s="208"/>
      <c r="N24" s="250"/>
    </row>
    <row r="25" spans="1:14" ht="26.25" customHeight="1" hidden="1">
      <c r="A25" s="154" t="s">
        <v>345</v>
      </c>
      <c r="B25" s="155" t="s">
        <v>346</v>
      </c>
      <c r="C25" s="128">
        <v>43791</v>
      </c>
      <c r="D25" s="129" t="s">
        <v>194</v>
      </c>
      <c r="E25" s="129" t="s">
        <v>195</v>
      </c>
      <c r="F25" s="136" t="s">
        <v>124</v>
      </c>
      <c r="G25" s="136" t="s">
        <v>7</v>
      </c>
      <c r="H25" s="96">
        <v>43793</v>
      </c>
      <c r="I25" s="240" t="s">
        <v>114</v>
      </c>
      <c r="J25" s="243" t="s">
        <v>310</v>
      </c>
      <c r="K25" s="246">
        <f>K22+7</f>
        <v>43801</v>
      </c>
      <c r="L25" s="207">
        <f>K25+29</f>
        <v>43830</v>
      </c>
      <c r="M25" s="207">
        <f>K25+31</f>
        <v>43832</v>
      </c>
      <c r="N25" s="249">
        <f>K25+34</f>
        <v>43835</v>
      </c>
    </row>
    <row r="26" spans="1:14" ht="26.25" customHeight="1" hidden="1">
      <c r="A26" s="152" t="s">
        <v>304</v>
      </c>
      <c r="B26" s="153" t="s">
        <v>305</v>
      </c>
      <c r="C26" s="133">
        <v>43792</v>
      </c>
      <c r="D26" s="134" t="s">
        <v>127</v>
      </c>
      <c r="E26" s="134" t="s">
        <v>128</v>
      </c>
      <c r="F26" s="137" t="s">
        <v>7</v>
      </c>
      <c r="G26" s="137" t="s">
        <v>129</v>
      </c>
      <c r="H26" s="95">
        <v>43794</v>
      </c>
      <c r="I26" s="241"/>
      <c r="J26" s="244"/>
      <c r="K26" s="247"/>
      <c r="L26" s="207"/>
      <c r="M26" s="207"/>
      <c r="N26" s="249"/>
    </row>
    <row r="27" spans="1:14" ht="26.25" customHeight="1" hidden="1" thickBot="1">
      <c r="A27" s="85" t="s">
        <v>323</v>
      </c>
      <c r="B27" s="86" t="s">
        <v>324</v>
      </c>
      <c r="C27" s="87">
        <v>43794</v>
      </c>
      <c r="D27" s="88" t="s">
        <v>151</v>
      </c>
      <c r="E27" s="88" t="s">
        <v>152</v>
      </c>
      <c r="F27" s="88" t="s">
        <v>7</v>
      </c>
      <c r="G27" s="138" t="s">
        <v>60</v>
      </c>
      <c r="H27" s="90">
        <v>43796</v>
      </c>
      <c r="I27" s="242"/>
      <c r="J27" s="245"/>
      <c r="K27" s="248"/>
      <c r="L27" s="208"/>
      <c r="M27" s="208"/>
      <c r="N27" s="250"/>
    </row>
    <row r="28" spans="1:14" ht="26.25" customHeight="1">
      <c r="A28" s="154" t="s">
        <v>230</v>
      </c>
      <c r="B28" s="155" t="s">
        <v>132</v>
      </c>
      <c r="C28" s="128">
        <v>43798</v>
      </c>
      <c r="D28" s="129" t="s">
        <v>194</v>
      </c>
      <c r="E28" s="129" t="s">
        <v>195</v>
      </c>
      <c r="F28" s="136" t="s">
        <v>124</v>
      </c>
      <c r="G28" s="136" t="s">
        <v>7</v>
      </c>
      <c r="H28" s="96">
        <v>43800</v>
      </c>
      <c r="I28" s="240" t="s">
        <v>215</v>
      </c>
      <c r="J28" s="243" t="s">
        <v>311</v>
      </c>
      <c r="K28" s="246">
        <f>K25+7</f>
        <v>43808</v>
      </c>
      <c r="L28" s="207">
        <f>K28+29</f>
        <v>43837</v>
      </c>
      <c r="M28" s="207">
        <f>K28+31</f>
        <v>43839</v>
      </c>
      <c r="N28" s="249">
        <f>K28+34</f>
        <v>43842</v>
      </c>
    </row>
    <row r="29" spans="1:14" ht="26.25" customHeight="1">
      <c r="A29" s="152" t="s">
        <v>326</v>
      </c>
      <c r="B29" s="153" t="s">
        <v>327</v>
      </c>
      <c r="C29" s="133">
        <v>43799</v>
      </c>
      <c r="D29" s="134" t="s">
        <v>127</v>
      </c>
      <c r="E29" s="134" t="s">
        <v>128</v>
      </c>
      <c r="F29" s="137" t="s">
        <v>7</v>
      </c>
      <c r="G29" s="137" t="s">
        <v>129</v>
      </c>
      <c r="H29" s="95">
        <v>43801</v>
      </c>
      <c r="I29" s="241"/>
      <c r="J29" s="244"/>
      <c r="K29" s="247"/>
      <c r="L29" s="207"/>
      <c r="M29" s="207"/>
      <c r="N29" s="249"/>
    </row>
    <row r="30" spans="1:14" ht="26.25" customHeight="1" thickBot="1">
      <c r="A30" s="85" t="s">
        <v>160</v>
      </c>
      <c r="B30" s="86" t="s">
        <v>293</v>
      </c>
      <c r="C30" s="87">
        <v>43801</v>
      </c>
      <c r="D30" s="88" t="s">
        <v>151</v>
      </c>
      <c r="E30" s="88" t="s">
        <v>152</v>
      </c>
      <c r="F30" s="88" t="s">
        <v>7</v>
      </c>
      <c r="G30" s="138" t="s">
        <v>60</v>
      </c>
      <c r="H30" s="90">
        <v>43803</v>
      </c>
      <c r="I30" s="242"/>
      <c r="J30" s="245"/>
      <c r="K30" s="248"/>
      <c r="L30" s="208"/>
      <c r="M30" s="208"/>
      <c r="N30" s="250"/>
    </row>
    <row r="31" spans="1:14" ht="26.25" customHeight="1">
      <c r="A31" s="154" t="s">
        <v>159</v>
      </c>
      <c r="B31" s="155" t="s">
        <v>325</v>
      </c>
      <c r="C31" s="128">
        <v>43805</v>
      </c>
      <c r="D31" s="129" t="s">
        <v>194</v>
      </c>
      <c r="E31" s="129" t="s">
        <v>195</v>
      </c>
      <c r="F31" s="136" t="s">
        <v>124</v>
      </c>
      <c r="G31" s="136" t="s">
        <v>7</v>
      </c>
      <c r="H31" s="96">
        <v>43807</v>
      </c>
      <c r="I31" s="240" t="s">
        <v>66</v>
      </c>
      <c r="J31" s="243"/>
      <c r="K31" s="246">
        <f>K28+7</f>
        <v>43815</v>
      </c>
      <c r="L31" s="207">
        <f>K31+29</f>
        <v>43844</v>
      </c>
      <c r="M31" s="207">
        <f>K31+31</f>
        <v>43846</v>
      </c>
      <c r="N31" s="249">
        <f>K31+34</f>
        <v>43849</v>
      </c>
    </row>
    <row r="32" spans="1:14" ht="26.25" customHeight="1">
      <c r="A32" s="152" t="s">
        <v>112</v>
      </c>
      <c r="B32" s="153" t="s">
        <v>216</v>
      </c>
      <c r="C32" s="133">
        <v>43806</v>
      </c>
      <c r="D32" s="134" t="s">
        <v>127</v>
      </c>
      <c r="E32" s="134" t="s">
        <v>128</v>
      </c>
      <c r="F32" s="137" t="s">
        <v>7</v>
      </c>
      <c r="G32" s="137" t="s">
        <v>129</v>
      </c>
      <c r="H32" s="95">
        <v>43808</v>
      </c>
      <c r="I32" s="241"/>
      <c r="J32" s="244"/>
      <c r="K32" s="247"/>
      <c r="L32" s="207"/>
      <c r="M32" s="207"/>
      <c r="N32" s="249"/>
    </row>
    <row r="33" spans="1:14" ht="26.25" customHeight="1" thickBot="1">
      <c r="A33" s="85" t="s">
        <v>150</v>
      </c>
      <c r="B33" s="86" t="s">
        <v>294</v>
      </c>
      <c r="C33" s="87">
        <v>43808</v>
      </c>
      <c r="D33" s="88" t="s">
        <v>151</v>
      </c>
      <c r="E33" s="88" t="s">
        <v>152</v>
      </c>
      <c r="F33" s="88" t="s">
        <v>7</v>
      </c>
      <c r="G33" s="138" t="s">
        <v>60</v>
      </c>
      <c r="H33" s="90">
        <v>43810</v>
      </c>
      <c r="I33" s="242"/>
      <c r="J33" s="245"/>
      <c r="K33" s="248"/>
      <c r="L33" s="208"/>
      <c r="M33" s="208"/>
      <c r="N33" s="250"/>
    </row>
    <row r="34" spans="1:14" ht="26.25" customHeight="1">
      <c r="A34" s="154" t="s">
        <v>295</v>
      </c>
      <c r="B34" s="155" t="s">
        <v>328</v>
      </c>
      <c r="C34" s="128">
        <v>43812</v>
      </c>
      <c r="D34" s="129" t="s">
        <v>194</v>
      </c>
      <c r="E34" s="129" t="s">
        <v>195</v>
      </c>
      <c r="F34" s="136" t="s">
        <v>124</v>
      </c>
      <c r="G34" s="136" t="s">
        <v>7</v>
      </c>
      <c r="H34" s="96">
        <v>43814</v>
      </c>
      <c r="I34" s="240" t="s">
        <v>115</v>
      </c>
      <c r="J34" s="243" t="s">
        <v>334</v>
      </c>
      <c r="K34" s="246">
        <f>K31+7</f>
        <v>43822</v>
      </c>
      <c r="L34" s="207">
        <f>K34+29</f>
        <v>43851</v>
      </c>
      <c r="M34" s="207">
        <f>K34+31</f>
        <v>43853</v>
      </c>
      <c r="N34" s="249">
        <f>K34+34</f>
        <v>43856</v>
      </c>
    </row>
    <row r="35" spans="1:14" ht="26.25" customHeight="1">
      <c r="A35" s="152" t="s">
        <v>141</v>
      </c>
      <c r="B35" s="153" t="s">
        <v>329</v>
      </c>
      <c r="C35" s="133">
        <v>43813</v>
      </c>
      <c r="D35" s="134" t="s">
        <v>127</v>
      </c>
      <c r="E35" s="134" t="s">
        <v>128</v>
      </c>
      <c r="F35" s="137" t="s">
        <v>7</v>
      </c>
      <c r="G35" s="137" t="s">
        <v>129</v>
      </c>
      <c r="H35" s="95">
        <v>43815</v>
      </c>
      <c r="I35" s="241"/>
      <c r="J35" s="244"/>
      <c r="K35" s="247"/>
      <c r="L35" s="207"/>
      <c r="M35" s="207"/>
      <c r="N35" s="249"/>
    </row>
    <row r="36" spans="1:14" ht="26.25" customHeight="1" thickBot="1">
      <c r="A36" s="85" t="s">
        <v>343</v>
      </c>
      <c r="B36" s="86" t="s">
        <v>344</v>
      </c>
      <c r="C36" s="87">
        <v>43815</v>
      </c>
      <c r="D36" s="88" t="s">
        <v>151</v>
      </c>
      <c r="E36" s="88" t="s">
        <v>152</v>
      </c>
      <c r="F36" s="88" t="s">
        <v>7</v>
      </c>
      <c r="G36" s="138" t="s">
        <v>60</v>
      </c>
      <c r="H36" s="90">
        <v>43817</v>
      </c>
      <c r="I36" s="242"/>
      <c r="J36" s="245"/>
      <c r="K36" s="248"/>
      <c r="L36" s="208"/>
      <c r="M36" s="208"/>
      <c r="N36" s="250"/>
    </row>
    <row r="37" spans="1:14" ht="26.25" customHeight="1">
      <c r="A37" s="154" t="s">
        <v>149</v>
      </c>
      <c r="B37" s="155" t="s">
        <v>325</v>
      </c>
      <c r="C37" s="128">
        <v>43819</v>
      </c>
      <c r="D37" s="129" t="s">
        <v>194</v>
      </c>
      <c r="E37" s="129" t="s">
        <v>195</v>
      </c>
      <c r="F37" s="136" t="s">
        <v>124</v>
      </c>
      <c r="G37" s="136" t="s">
        <v>7</v>
      </c>
      <c r="H37" s="96">
        <v>43821</v>
      </c>
      <c r="I37" s="240" t="s">
        <v>136</v>
      </c>
      <c r="J37" s="243" t="s">
        <v>356</v>
      </c>
      <c r="K37" s="246">
        <f>K34+7</f>
        <v>43829</v>
      </c>
      <c r="L37" s="207">
        <f>K37+29</f>
        <v>43858</v>
      </c>
      <c r="M37" s="207">
        <f>K37+31</f>
        <v>43860</v>
      </c>
      <c r="N37" s="249">
        <f>K37+34</f>
        <v>43863</v>
      </c>
    </row>
    <row r="38" spans="1:14" ht="26.25" customHeight="1">
      <c r="A38" s="152" t="s">
        <v>256</v>
      </c>
      <c r="B38" s="153" t="s">
        <v>330</v>
      </c>
      <c r="C38" s="133">
        <v>43820</v>
      </c>
      <c r="D38" s="134" t="s">
        <v>127</v>
      </c>
      <c r="E38" s="134" t="s">
        <v>128</v>
      </c>
      <c r="F38" s="137" t="s">
        <v>7</v>
      </c>
      <c r="G38" s="137" t="s">
        <v>129</v>
      </c>
      <c r="H38" s="95">
        <v>43822</v>
      </c>
      <c r="I38" s="241"/>
      <c r="J38" s="244"/>
      <c r="K38" s="247"/>
      <c r="L38" s="207"/>
      <c r="M38" s="207"/>
      <c r="N38" s="249"/>
    </row>
    <row r="39" spans="1:14" ht="26.25" customHeight="1" thickBot="1">
      <c r="A39" s="85" t="s">
        <v>154</v>
      </c>
      <c r="B39" s="86" t="s">
        <v>296</v>
      </c>
      <c r="C39" s="87">
        <v>43822</v>
      </c>
      <c r="D39" s="88" t="s">
        <v>151</v>
      </c>
      <c r="E39" s="88" t="s">
        <v>152</v>
      </c>
      <c r="F39" s="88" t="s">
        <v>7</v>
      </c>
      <c r="G39" s="138" t="s">
        <v>60</v>
      </c>
      <c r="H39" s="90">
        <v>43824</v>
      </c>
      <c r="I39" s="242"/>
      <c r="J39" s="245"/>
      <c r="K39" s="248"/>
      <c r="L39" s="208"/>
      <c r="M39" s="208"/>
      <c r="N39" s="250"/>
    </row>
    <row r="40" spans="1:14" ht="26.25" customHeight="1">
      <c r="A40" s="154" t="s">
        <v>229</v>
      </c>
      <c r="B40" s="155" t="s">
        <v>328</v>
      </c>
      <c r="C40" s="128">
        <v>43826</v>
      </c>
      <c r="D40" s="129" t="s">
        <v>194</v>
      </c>
      <c r="E40" s="129" t="s">
        <v>195</v>
      </c>
      <c r="F40" s="136" t="s">
        <v>124</v>
      </c>
      <c r="G40" s="136" t="s">
        <v>7</v>
      </c>
      <c r="H40" s="96">
        <v>43828</v>
      </c>
      <c r="I40" s="240" t="s">
        <v>66</v>
      </c>
      <c r="J40" s="243"/>
      <c r="K40" s="246">
        <f>K37+7</f>
        <v>43836</v>
      </c>
      <c r="L40" s="207">
        <f>K40+29</f>
        <v>43865</v>
      </c>
      <c r="M40" s="207">
        <f>K40+31</f>
        <v>43867</v>
      </c>
      <c r="N40" s="249">
        <f>K40+34</f>
        <v>43870</v>
      </c>
    </row>
    <row r="41" spans="1:14" ht="26.25" customHeight="1">
      <c r="A41" s="152" t="s">
        <v>348</v>
      </c>
      <c r="B41" s="153" t="s">
        <v>237</v>
      </c>
      <c r="C41" s="133">
        <v>43827</v>
      </c>
      <c r="D41" s="134" t="s">
        <v>127</v>
      </c>
      <c r="E41" s="134" t="s">
        <v>128</v>
      </c>
      <c r="F41" s="137" t="s">
        <v>7</v>
      </c>
      <c r="G41" s="137" t="s">
        <v>129</v>
      </c>
      <c r="H41" s="95">
        <v>43829</v>
      </c>
      <c r="I41" s="241"/>
      <c r="J41" s="244"/>
      <c r="K41" s="247"/>
      <c r="L41" s="207"/>
      <c r="M41" s="207"/>
      <c r="N41" s="249"/>
    </row>
    <row r="42" spans="1:14" ht="26.25" customHeight="1" thickBot="1">
      <c r="A42" s="85" t="s">
        <v>360</v>
      </c>
      <c r="B42" s="86" t="s">
        <v>361</v>
      </c>
      <c r="C42" s="87">
        <v>43829</v>
      </c>
      <c r="D42" s="88" t="s">
        <v>151</v>
      </c>
      <c r="E42" s="88" t="s">
        <v>152</v>
      </c>
      <c r="F42" s="88" t="s">
        <v>7</v>
      </c>
      <c r="G42" s="138" t="s">
        <v>60</v>
      </c>
      <c r="H42" s="90">
        <v>43831</v>
      </c>
      <c r="I42" s="242"/>
      <c r="J42" s="245"/>
      <c r="K42" s="248"/>
      <c r="L42" s="208"/>
      <c r="M42" s="208"/>
      <c r="N42" s="250"/>
    </row>
    <row r="43" spans="1:14" ht="26.25" customHeight="1">
      <c r="A43" s="154" t="s">
        <v>145</v>
      </c>
      <c r="B43" s="155" t="s">
        <v>197</v>
      </c>
      <c r="C43" s="128">
        <v>43833</v>
      </c>
      <c r="D43" s="129" t="s">
        <v>194</v>
      </c>
      <c r="E43" s="129" t="s">
        <v>195</v>
      </c>
      <c r="F43" s="136" t="s">
        <v>124</v>
      </c>
      <c r="G43" s="136" t="s">
        <v>7</v>
      </c>
      <c r="H43" s="96">
        <v>43835</v>
      </c>
      <c r="I43" s="240" t="s">
        <v>203</v>
      </c>
      <c r="J43" s="243" t="s">
        <v>406</v>
      </c>
      <c r="K43" s="246">
        <f>K40+7</f>
        <v>43843</v>
      </c>
      <c r="L43" s="207">
        <f>K43+29</f>
        <v>43872</v>
      </c>
      <c r="M43" s="207">
        <f>K43+31</f>
        <v>43874</v>
      </c>
      <c r="N43" s="249">
        <f>K43+34</f>
        <v>43877</v>
      </c>
    </row>
    <row r="44" spans="1:14" ht="26.25" customHeight="1">
      <c r="A44" s="152" t="s">
        <v>62</v>
      </c>
      <c r="B44" s="153" t="s">
        <v>347</v>
      </c>
      <c r="C44" s="133">
        <v>43834</v>
      </c>
      <c r="D44" s="134" t="s">
        <v>127</v>
      </c>
      <c r="E44" s="134" t="s">
        <v>128</v>
      </c>
      <c r="F44" s="137" t="s">
        <v>7</v>
      </c>
      <c r="G44" s="137" t="s">
        <v>129</v>
      </c>
      <c r="H44" s="95">
        <v>43836</v>
      </c>
      <c r="I44" s="241"/>
      <c r="J44" s="244"/>
      <c r="K44" s="247"/>
      <c r="L44" s="207"/>
      <c r="M44" s="207"/>
      <c r="N44" s="249"/>
    </row>
    <row r="45" spans="1:14" ht="26.25" customHeight="1" thickBot="1">
      <c r="A45" s="85" t="s">
        <v>331</v>
      </c>
      <c r="B45" s="86" t="s">
        <v>332</v>
      </c>
      <c r="C45" s="87">
        <v>43836</v>
      </c>
      <c r="D45" s="88" t="s">
        <v>151</v>
      </c>
      <c r="E45" s="88" t="s">
        <v>152</v>
      </c>
      <c r="F45" s="88" t="s">
        <v>7</v>
      </c>
      <c r="G45" s="138" t="s">
        <v>60</v>
      </c>
      <c r="H45" s="90">
        <v>43838</v>
      </c>
      <c r="I45" s="242"/>
      <c r="J45" s="245"/>
      <c r="K45" s="248"/>
      <c r="L45" s="208"/>
      <c r="M45" s="208"/>
      <c r="N45" s="250"/>
    </row>
    <row r="46" spans="1:14" ht="26.25" customHeight="1">
      <c r="A46" s="154" t="s">
        <v>146</v>
      </c>
      <c r="B46" s="155" t="s">
        <v>221</v>
      </c>
      <c r="C46" s="128">
        <v>43840</v>
      </c>
      <c r="D46" s="129" t="s">
        <v>194</v>
      </c>
      <c r="E46" s="129" t="s">
        <v>195</v>
      </c>
      <c r="F46" s="136" t="s">
        <v>124</v>
      </c>
      <c r="G46" s="136" t="s">
        <v>7</v>
      </c>
      <c r="H46" s="96">
        <v>43842</v>
      </c>
      <c r="I46" s="240" t="s">
        <v>29</v>
      </c>
      <c r="J46" s="243" t="s">
        <v>407</v>
      </c>
      <c r="K46" s="246">
        <f>K43+7</f>
        <v>43850</v>
      </c>
      <c r="L46" s="207">
        <f>K46+29</f>
        <v>43879</v>
      </c>
      <c r="M46" s="207">
        <f>K46+31</f>
        <v>43881</v>
      </c>
      <c r="N46" s="249">
        <f>K46+34</f>
        <v>43884</v>
      </c>
    </row>
    <row r="47" spans="1:14" ht="26.25" customHeight="1">
      <c r="A47" s="152" t="s">
        <v>372</v>
      </c>
      <c r="B47" s="153" t="s">
        <v>373</v>
      </c>
      <c r="C47" s="133">
        <v>43841</v>
      </c>
      <c r="D47" s="134" t="s">
        <v>127</v>
      </c>
      <c r="E47" s="134" t="s">
        <v>128</v>
      </c>
      <c r="F47" s="137" t="s">
        <v>7</v>
      </c>
      <c r="G47" s="137" t="s">
        <v>129</v>
      </c>
      <c r="H47" s="95">
        <v>43843</v>
      </c>
      <c r="I47" s="241"/>
      <c r="J47" s="244"/>
      <c r="K47" s="247"/>
      <c r="L47" s="207"/>
      <c r="M47" s="207"/>
      <c r="N47" s="249"/>
    </row>
    <row r="48" spans="1:14" ht="26.25" customHeight="1" thickBot="1">
      <c r="A48" s="85" t="s">
        <v>362</v>
      </c>
      <c r="B48" s="86" t="s">
        <v>363</v>
      </c>
      <c r="C48" s="87">
        <v>43843</v>
      </c>
      <c r="D48" s="88" t="s">
        <v>151</v>
      </c>
      <c r="E48" s="88" t="s">
        <v>152</v>
      </c>
      <c r="F48" s="88" t="s">
        <v>7</v>
      </c>
      <c r="G48" s="138" t="s">
        <v>60</v>
      </c>
      <c r="H48" s="90">
        <v>43845</v>
      </c>
      <c r="I48" s="242"/>
      <c r="J48" s="245"/>
      <c r="K48" s="248"/>
      <c r="L48" s="208"/>
      <c r="M48" s="208"/>
      <c r="N48" s="250"/>
    </row>
    <row r="49" spans="1:14" ht="26.25" customHeight="1">
      <c r="A49" s="154" t="s">
        <v>147</v>
      </c>
      <c r="B49" s="155" t="s">
        <v>328</v>
      </c>
      <c r="C49" s="128">
        <v>43847</v>
      </c>
      <c r="D49" s="129" t="s">
        <v>194</v>
      </c>
      <c r="E49" s="129" t="s">
        <v>195</v>
      </c>
      <c r="F49" s="136" t="s">
        <v>124</v>
      </c>
      <c r="G49" s="136" t="s">
        <v>7</v>
      </c>
      <c r="H49" s="96">
        <v>43849</v>
      </c>
      <c r="I49" s="240" t="s">
        <v>28</v>
      </c>
      <c r="J49" s="243" t="s">
        <v>408</v>
      </c>
      <c r="K49" s="246">
        <f>K46+7</f>
        <v>43857</v>
      </c>
      <c r="L49" s="207">
        <f>K49+29</f>
        <v>43886</v>
      </c>
      <c r="M49" s="207">
        <f>K49+31</f>
        <v>43888</v>
      </c>
      <c r="N49" s="249">
        <f>K49+34</f>
        <v>43891</v>
      </c>
    </row>
    <row r="50" spans="1:14" ht="26.25" customHeight="1">
      <c r="A50" s="152" t="s">
        <v>259</v>
      </c>
      <c r="B50" s="153" t="s">
        <v>374</v>
      </c>
      <c r="C50" s="133">
        <v>43848</v>
      </c>
      <c r="D50" s="134" t="s">
        <v>127</v>
      </c>
      <c r="E50" s="134" t="s">
        <v>128</v>
      </c>
      <c r="F50" s="137" t="s">
        <v>7</v>
      </c>
      <c r="G50" s="137" t="s">
        <v>129</v>
      </c>
      <c r="H50" s="95">
        <v>43850</v>
      </c>
      <c r="I50" s="241"/>
      <c r="J50" s="244"/>
      <c r="K50" s="247"/>
      <c r="L50" s="207"/>
      <c r="M50" s="207"/>
      <c r="N50" s="249"/>
    </row>
    <row r="51" spans="1:14" ht="26.25" customHeight="1" thickBot="1">
      <c r="A51" s="85" t="s">
        <v>364</v>
      </c>
      <c r="B51" s="86" t="s">
        <v>361</v>
      </c>
      <c r="C51" s="87">
        <v>43850</v>
      </c>
      <c r="D51" s="88" t="s">
        <v>151</v>
      </c>
      <c r="E51" s="88" t="s">
        <v>152</v>
      </c>
      <c r="F51" s="88" t="s">
        <v>7</v>
      </c>
      <c r="G51" s="138" t="s">
        <v>60</v>
      </c>
      <c r="H51" s="90">
        <v>43852</v>
      </c>
      <c r="I51" s="242"/>
      <c r="J51" s="245"/>
      <c r="K51" s="248"/>
      <c r="L51" s="208"/>
      <c r="M51" s="208"/>
      <c r="N51" s="250"/>
    </row>
    <row r="52" spans="1:14" ht="26.25" customHeight="1">
      <c r="A52" s="154" t="s">
        <v>148</v>
      </c>
      <c r="B52" s="155" t="s">
        <v>236</v>
      </c>
      <c r="C52" s="128">
        <v>43854</v>
      </c>
      <c r="D52" s="129" t="s">
        <v>194</v>
      </c>
      <c r="E52" s="129" t="s">
        <v>195</v>
      </c>
      <c r="F52" s="136" t="s">
        <v>124</v>
      </c>
      <c r="G52" s="136" t="s">
        <v>7</v>
      </c>
      <c r="H52" s="96">
        <v>43856</v>
      </c>
      <c r="I52" s="240" t="s">
        <v>84</v>
      </c>
      <c r="J52" s="243"/>
      <c r="K52" s="246">
        <f>K49+7</f>
        <v>43864</v>
      </c>
      <c r="L52" s="207">
        <f>K52+29</f>
        <v>43893</v>
      </c>
      <c r="M52" s="207">
        <f>K52+31</f>
        <v>43895</v>
      </c>
      <c r="N52" s="249">
        <f>K52+34</f>
        <v>43898</v>
      </c>
    </row>
    <row r="53" spans="1:14" ht="26.25" customHeight="1">
      <c r="A53" s="152" t="s">
        <v>375</v>
      </c>
      <c r="B53" s="153" t="s">
        <v>373</v>
      </c>
      <c r="C53" s="133">
        <v>43855</v>
      </c>
      <c r="D53" s="134" t="s">
        <v>127</v>
      </c>
      <c r="E53" s="134" t="s">
        <v>128</v>
      </c>
      <c r="F53" s="137" t="s">
        <v>7</v>
      </c>
      <c r="G53" s="137" t="s">
        <v>129</v>
      </c>
      <c r="H53" s="95">
        <v>43857</v>
      </c>
      <c r="I53" s="241"/>
      <c r="J53" s="244"/>
      <c r="K53" s="247"/>
      <c r="L53" s="207"/>
      <c r="M53" s="207"/>
      <c r="N53" s="249"/>
    </row>
    <row r="54" spans="1:14" ht="26.25" customHeight="1" thickBot="1">
      <c r="A54" s="85" t="s">
        <v>365</v>
      </c>
      <c r="B54" s="86" t="s">
        <v>366</v>
      </c>
      <c r="C54" s="87">
        <v>43857</v>
      </c>
      <c r="D54" s="88" t="s">
        <v>151</v>
      </c>
      <c r="E54" s="88" t="s">
        <v>152</v>
      </c>
      <c r="F54" s="88" t="s">
        <v>7</v>
      </c>
      <c r="G54" s="138" t="s">
        <v>60</v>
      </c>
      <c r="H54" s="90">
        <v>43859</v>
      </c>
      <c r="I54" s="242"/>
      <c r="J54" s="245"/>
      <c r="K54" s="248"/>
      <c r="L54" s="208"/>
      <c r="M54" s="208"/>
      <c r="N54" s="250"/>
    </row>
    <row r="55" spans="1:14" ht="26.25" customHeight="1">
      <c r="A55" s="154" t="s">
        <v>345</v>
      </c>
      <c r="B55" s="155" t="s">
        <v>306</v>
      </c>
      <c r="C55" s="128">
        <v>43861</v>
      </c>
      <c r="D55" s="129" t="s">
        <v>194</v>
      </c>
      <c r="E55" s="129" t="s">
        <v>195</v>
      </c>
      <c r="F55" s="136" t="s">
        <v>124</v>
      </c>
      <c r="G55" s="136" t="s">
        <v>7</v>
      </c>
      <c r="H55" s="96">
        <v>43863</v>
      </c>
      <c r="I55" s="240" t="s">
        <v>121</v>
      </c>
      <c r="J55" s="243" t="s">
        <v>204</v>
      </c>
      <c r="K55" s="246">
        <f>K52+7</f>
        <v>43871</v>
      </c>
      <c r="L55" s="207">
        <f>K55+29</f>
        <v>43900</v>
      </c>
      <c r="M55" s="207">
        <f>K55+31</f>
        <v>43902</v>
      </c>
      <c r="N55" s="249">
        <f>K55+34</f>
        <v>43905</v>
      </c>
    </row>
    <row r="56" spans="1:14" ht="26.25" customHeight="1">
      <c r="A56" s="152" t="s">
        <v>63</v>
      </c>
      <c r="B56" s="153" t="s">
        <v>376</v>
      </c>
      <c r="C56" s="133">
        <v>43862</v>
      </c>
      <c r="D56" s="134" t="s">
        <v>127</v>
      </c>
      <c r="E56" s="134" t="s">
        <v>128</v>
      </c>
      <c r="F56" s="137" t="s">
        <v>7</v>
      </c>
      <c r="G56" s="137" t="s">
        <v>129</v>
      </c>
      <c r="H56" s="95">
        <v>43864</v>
      </c>
      <c r="I56" s="241"/>
      <c r="J56" s="244"/>
      <c r="K56" s="247"/>
      <c r="L56" s="207"/>
      <c r="M56" s="207"/>
      <c r="N56" s="249"/>
    </row>
    <row r="57" spans="1:14" ht="26.25" customHeight="1" thickBot="1">
      <c r="A57" s="85" t="s">
        <v>367</v>
      </c>
      <c r="B57" s="86" t="s">
        <v>368</v>
      </c>
      <c r="C57" s="87">
        <v>43864</v>
      </c>
      <c r="D57" s="88" t="s">
        <v>151</v>
      </c>
      <c r="E57" s="88" t="s">
        <v>152</v>
      </c>
      <c r="F57" s="88" t="s">
        <v>7</v>
      </c>
      <c r="G57" s="138" t="s">
        <v>60</v>
      </c>
      <c r="H57" s="90">
        <v>43866</v>
      </c>
      <c r="I57" s="242"/>
      <c r="J57" s="245"/>
      <c r="K57" s="248"/>
      <c r="L57" s="208"/>
      <c r="M57" s="208"/>
      <c r="N57" s="250"/>
    </row>
    <row r="58" spans="1:14" ht="26.25" customHeight="1">
      <c r="A58" s="154" t="s">
        <v>230</v>
      </c>
      <c r="B58" s="155" t="s">
        <v>325</v>
      </c>
      <c r="C58" s="128">
        <v>43868</v>
      </c>
      <c r="D58" s="129" t="s">
        <v>194</v>
      </c>
      <c r="E58" s="129" t="s">
        <v>195</v>
      </c>
      <c r="F58" s="136" t="s">
        <v>124</v>
      </c>
      <c r="G58" s="136" t="s">
        <v>7</v>
      </c>
      <c r="H58" s="96">
        <v>43870</v>
      </c>
      <c r="I58" s="240" t="s">
        <v>193</v>
      </c>
      <c r="J58" s="243" t="s">
        <v>308</v>
      </c>
      <c r="K58" s="246">
        <f>K55+7</f>
        <v>43878</v>
      </c>
      <c r="L58" s="207">
        <f>K58+29</f>
        <v>43907</v>
      </c>
      <c r="M58" s="207">
        <f>K58+31</f>
        <v>43909</v>
      </c>
      <c r="N58" s="249">
        <f>K58+34</f>
        <v>43912</v>
      </c>
    </row>
    <row r="59" spans="1:14" ht="26.25" customHeight="1">
      <c r="A59" s="152" t="s">
        <v>228</v>
      </c>
      <c r="B59" s="153" t="s">
        <v>377</v>
      </c>
      <c r="C59" s="133">
        <v>43869</v>
      </c>
      <c r="D59" s="134" t="s">
        <v>127</v>
      </c>
      <c r="E59" s="134" t="s">
        <v>128</v>
      </c>
      <c r="F59" s="137" t="s">
        <v>7</v>
      </c>
      <c r="G59" s="137" t="s">
        <v>129</v>
      </c>
      <c r="H59" s="95">
        <v>43871</v>
      </c>
      <c r="I59" s="241"/>
      <c r="J59" s="244"/>
      <c r="K59" s="247"/>
      <c r="L59" s="207"/>
      <c r="M59" s="207"/>
      <c r="N59" s="249"/>
    </row>
    <row r="60" spans="1:14" ht="26.25" customHeight="1" thickBot="1">
      <c r="A60" s="85" t="s">
        <v>323</v>
      </c>
      <c r="B60" s="86" t="s">
        <v>361</v>
      </c>
      <c r="C60" s="87">
        <v>43871</v>
      </c>
      <c r="D60" s="88" t="s">
        <v>151</v>
      </c>
      <c r="E60" s="88" t="s">
        <v>152</v>
      </c>
      <c r="F60" s="88" t="s">
        <v>7</v>
      </c>
      <c r="G60" s="138" t="s">
        <v>60</v>
      </c>
      <c r="H60" s="90">
        <v>43873</v>
      </c>
      <c r="I60" s="242"/>
      <c r="J60" s="245"/>
      <c r="K60" s="248"/>
      <c r="L60" s="208"/>
      <c r="M60" s="208"/>
      <c r="N60" s="250"/>
    </row>
    <row r="61" spans="1:14" ht="26.25" customHeight="1">
      <c r="A61" s="154" t="s">
        <v>159</v>
      </c>
      <c r="B61" s="155" t="s">
        <v>133</v>
      </c>
      <c r="C61" s="128">
        <v>43875</v>
      </c>
      <c r="D61" s="129" t="s">
        <v>194</v>
      </c>
      <c r="E61" s="129" t="s">
        <v>195</v>
      </c>
      <c r="F61" s="136" t="s">
        <v>124</v>
      </c>
      <c r="G61" s="136" t="s">
        <v>7</v>
      </c>
      <c r="H61" s="96">
        <v>43877</v>
      </c>
      <c r="I61" s="240" t="s">
        <v>114</v>
      </c>
      <c r="J61" s="243" t="s">
        <v>264</v>
      </c>
      <c r="K61" s="246">
        <f>K58+7</f>
        <v>43885</v>
      </c>
      <c r="L61" s="207">
        <f>K61+29</f>
        <v>43914</v>
      </c>
      <c r="M61" s="207">
        <f>K61+31</f>
        <v>43916</v>
      </c>
      <c r="N61" s="249">
        <f>K61+34</f>
        <v>43919</v>
      </c>
    </row>
    <row r="62" spans="1:14" ht="26.25" customHeight="1">
      <c r="A62" s="152" t="s">
        <v>304</v>
      </c>
      <c r="B62" s="153" t="s">
        <v>378</v>
      </c>
      <c r="C62" s="133">
        <v>43876</v>
      </c>
      <c r="D62" s="134" t="s">
        <v>127</v>
      </c>
      <c r="E62" s="134" t="s">
        <v>128</v>
      </c>
      <c r="F62" s="137" t="s">
        <v>7</v>
      </c>
      <c r="G62" s="137" t="s">
        <v>129</v>
      </c>
      <c r="H62" s="95">
        <v>43878</v>
      </c>
      <c r="I62" s="241"/>
      <c r="J62" s="244"/>
      <c r="K62" s="247"/>
      <c r="L62" s="207"/>
      <c r="M62" s="207"/>
      <c r="N62" s="249"/>
    </row>
    <row r="63" spans="1:14" ht="26.25" customHeight="1" thickBot="1">
      <c r="A63" s="85" t="s">
        <v>369</v>
      </c>
      <c r="B63" s="86" t="s">
        <v>370</v>
      </c>
      <c r="C63" s="87">
        <v>43878</v>
      </c>
      <c r="D63" s="88" t="s">
        <v>151</v>
      </c>
      <c r="E63" s="88" t="s">
        <v>152</v>
      </c>
      <c r="F63" s="88" t="s">
        <v>7</v>
      </c>
      <c r="G63" s="138" t="s">
        <v>60</v>
      </c>
      <c r="H63" s="90">
        <v>43880</v>
      </c>
      <c r="I63" s="242"/>
      <c r="J63" s="245"/>
      <c r="K63" s="248"/>
      <c r="L63" s="208"/>
      <c r="M63" s="208"/>
      <c r="N63" s="250"/>
    </row>
    <row r="64" spans="15:249" ht="14.2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5:249" ht="14.25"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9.5">
      <c r="A66" s="45" t="s">
        <v>13</v>
      </c>
      <c r="B66" s="45"/>
      <c r="C66" s="106"/>
      <c r="I66" s="158"/>
      <c r="J66" s="11" t="s">
        <v>14</v>
      </c>
      <c r="L66" s="108" t="s">
        <v>38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9.5">
      <c r="A67" s="45" t="s">
        <v>15</v>
      </c>
      <c r="B67" s="45"/>
      <c r="C67" s="106"/>
      <c r="I67" s="158"/>
      <c r="J67" s="111" t="s">
        <v>16</v>
      </c>
      <c r="K67" s="109"/>
      <c r="L67" s="10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20.25">
      <c r="A68" s="112"/>
      <c r="B68" s="112"/>
      <c r="C68" s="113"/>
      <c r="D68" s="106"/>
      <c r="E68" s="106"/>
      <c r="F68" s="106"/>
      <c r="G68" s="106"/>
      <c r="I68" s="158"/>
      <c r="J68" s="114" t="s">
        <v>244</v>
      </c>
      <c r="K68" s="109"/>
      <c r="L68" s="10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20.25">
      <c r="A69" s="51" t="s">
        <v>17</v>
      </c>
      <c r="B69" s="45"/>
      <c r="C69" s="12"/>
      <c r="D69" s="106"/>
      <c r="E69" s="106"/>
      <c r="F69" s="106"/>
      <c r="G69" s="106"/>
      <c r="I69" s="158"/>
      <c r="J69" s="115" t="s">
        <v>245</v>
      </c>
      <c r="K69" s="109"/>
      <c r="L69" s="1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9.5">
      <c r="A70" s="56" t="s">
        <v>18</v>
      </c>
      <c r="B70" s="116" t="s">
        <v>19</v>
      </c>
      <c r="C70" s="13"/>
      <c r="D70" s="113"/>
      <c r="E70" s="113"/>
      <c r="F70" s="113"/>
      <c r="G70" s="113"/>
      <c r="I70" s="158"/>
      <c r="J70" s="158"/>
      <c r="K70" s="109"/>
      <c r="L70" s="10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24.75">
      <c r="A71" s="56" t="s">
        <v>20</v>
      </c>
      <c r="B71" s="116" t="s">
        <v>21</v>
      </c>
      <c r="C71" s="13"/>
      <c r="D71" s="106"/>
      <c r="E71" s="106"/>
      <c r="F71" s="106"/>
      <c r="G71" s="106"/>
      <c r="I71" s="117" t="s">
        <v>22</v>
      </c>
      <c r="J71" s="17" t="s">
        <v>50</v>
      </c>
      <c r="K71" s="109"/>
      <c r="L71" s="10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24.75">
      <c r="A72" s="56" t="s">
        <v>32</v>
      </c>
      <c r="B72" s="118" t="s">
        <v>33</v>
      </c>
      <c r="C72" s="32"/>
      <c r="D72" s="14"/>
      <c r="E72" s="14"/>
      <c r="F72" s="14"/>
      <c r="G72" s="14"/>
      <c r="I72" s="117" t="s">
        <v>22</v>
      </c>
      <c r="J72" s="19" t="s">
        <v>51</v>
      </c>
      <c r="K72" s="109"/>
      <c r="L72" s="10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24.75">
      <c r="A73" s="56" t="s">
        <v>34</v>
      </c>
      <c r="B73" s="108" t="s">
        <v>35</v>
      </c>
      <c r="C73" s="113"/>
      <c r="D73" s="15"/>
      <c r="E73" s="15"/>
      <c r="F73" s="15"/>
      <c r="G73" s="15"/>
      <c r="I73" s="117" t="s">
        <v>22</v>
      </c>
      <c r="J73" s="21" t="s">
        <v>23</v>
      </c>
      <c r="K73" s="109"/>
      <c r="L73" s="10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14" ht="24.75">
      <c r="A74" s="56" t="s">
        <v>36</v>
      </c>
      <c r="B74" s="108" t="s">
        <v>37</v>
      </c>
      <c r="C74" s="113"/>
      <c r="D74" s="32"/>
      <c r="E74" s="32"/>
      <c r="F74" s="32"/>
      <c r="G74" s="32"/>
      <c r="I74" s="117" t="s">
        <v>22</v>
      </c>
      <c r="J74" s="21" t="s">
        <v>24</v>
      </c>
      <c r="K74" s="109"/>
      <c r="L74" s="109"/>
      <c r="M74" s="1"/>
      <c r="N74" s="1"/>
    </row>
    <row r="75" spans="4:14" ht="24.75">
      <c r="D75" s="18"/>
      <c r="E75" s="18"/>
      <c r="F75" s="18"/>
      <c r="G75" s="18"/>
      <c r="I75" s="117" t="s">
        <v>22</v>
      </c>
      <c r="J75" s="21" t="s">
        <v>246</v>
      </c>
      <c r="K75" s="26"/>
      <c r="M75" s="1"/>
      <c r="N75" s="1"/>
    </row>
    <row r="76" spans="4:14" ht="24.75">
      <c r="D76" s="20"/>
      <c r="E76" s="20"/>
      <c r="F76" s="20"/>
      <c r="G76" s="20"/>
      <c r="I76" s="117" t="s">
        <v>22</v>
      </c>
      <c r="J76" s="21" t="s">
        <v>247</v>
      </c>
      <c r="K76" s="26"/>
      <c r="M76" s="1"/>
      <c r="N76" s="1"/>
    </row>
    <row r="77" spans="1:14" ht="19.5">
      <c r="A77" s="1"/>
      <c r="B77" s="1"/>
      <c r="C77" s="1"/>
      <c r="D77" s="13"/>
      <c r="E77" s="12"/>
      <c r="F77" s="12"/>
      <c r="G77" s="12"/>
      <c r="M77" s="1"/>
      <c r="N77" s="1"/>
    </row>
  </sheetData>
  <sheetProtection/>
  <mergeCells count="128">
    <mergeCell ref="I58:I60"/>
    <mergeCell ref="J58:J60"/>
    <mergeCell ref="K58:K60"/>
    <mergeCell ref="L58:L60"/>
    <mergeCell ref="M58:M60"/>
    <mergeCell ref="N58:N60"/>
    <mergeCell ref="I55:I57"/>
    <mergeCell ref="J55:J57"/>
    <mergeCell ref="K55:K57"/>
    <mergeCell ref="L55:L57"/>
    <mergeCell ref="M55:M57"/>
    <mergeCell ref="N55:N57"/>
    <mergeCell ref="I37:I39"/>
    <mergeCell ref="J37:J39"/>
    <mergeCell ref="K37:K39"/>
    <mergeCell ref="L37:L39"/>
    <mergeCell ref="M37:M39"/>
    <mergeCell ref="N37:N39"/>
    <mergeCell ref="I34:I36"/>
    <mergeCell ref="J34:J36"/>
    <mergeCell ref="K34:K36"/>
    <mergeCell ref="L34:L36"/>
    <mergeCell ref="M34:M36"/>
    <mergeCell ref="N34:N36"/>
    <mergeCell ref="I13:I15"/>
    <mergeCell ref="J13:J15"/>
    <mergeCell ref="K13:K15"/>
    <mergeCell ref="L13:L15"/>
    <mergeCell ref="M13:M15"/>
    <mergeCell ref="N13:N15"/>
    <mergeCell ref="I10:I12"/>
    <mergeCell ref="J10:J12"/>
    <mergeCell ref="K10:K12"/>
    <mergeCell ref="L10:L12"/>
    <mergeCell ref="M10:M12"/>
    <mergeCell ref="N10:N12"/>
    <mergeCell ref="I7:I9"/>
    <mergeCell ref="J7:J9"/>
    <mergeCell ref="K7:K9"/>
    <mergeCell ref="L7:L9"/>
    <mergeCell ref="M7:M9"/>
    <mergeCell ref="N7:N9"/>
    <mergeCell ref="I16:I18"/>
    <mergeCell ref="J16:J18"/>
    <mergeCell ref="K16:K18"/>
    <mergeCell ref="L16:L18"/>
    <mergeCell ref="M16:M18"/>
    <mergeCell ref="N16:N18"/>
    <mergeCell ref="I61:I63"/>
    <mergeCell ref="J61:J63"/>
    <mergeCell ref="K61:K63"/>
    <mergeCell ref="L61:L63"/>
    <mergeCell ref="M61:M63"/>
    <mergeCell ref="N61:N63"/>
    <mergeCell ref="L5:L6"/>
    <mergeCell ref="M5:M6"/>
    <mergeCell ref="N5:N6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  <mergeCell ref="I19:I21"/>
    <mergeCell ref="J19:J21"/>
    <mergeCell ref="K19:K21"/>
    <mergeCell ref="L19:L21"/>
    <mergeCell ref="M19:M21"/>
    <mergeCell ref="N19:N21"/>
    <mergeCell ref="I22:I24"/>
    <mergeCell ref="J22:J24"/>
    <mergeCell ref="K22:K24"/>
    <mergeCell ref="L22:L24"/>
    <mergeCell ref="M22:M24"/>
    <mergeCell ref="N22:N24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3"/>
    <mergeCell ref="J31:J33"/>
    <mergeCell ref="K31:K33"/>
    <mergeCell ref="L31:L33"/>
    <mergeCell ref="M31:M33"/>
    <mergeCell ref="N31:N33"/>
    <mergeCell ref="I40:I42"/>
    <mergeCell ref="J40:J42"/>
    <mergeCell ref="K40:K42"/>
    <mergeCell ref="L40:L42"/>
    <mergeCell ref="M40:M42"/>
    <mergeCell ref="N40:N42"/>
    <mergeCell ref="I43:I45"/>
    <mergeCell ref="J43:J45"/>
    <mergeCell ref="K43:K45"/>
    <mergeCell ref="L43:L45"/>
    <mergeCell ref="M43:M45"/>
    <mergeCell ref="N43:N45"/>
    <mergeCell ref="I46:I48"/>
    <mergeCell ref="J46:J48"/>
    <mergeCell ref="K46:K48"/>
    <mergeCell ref="L46:L48"/>
    <mergeCell ref="M46:M48"/>
    <mergeCell ref="N46:N48"/>
    <mergeCell ref="I49:I51"/>
    <mergeCell ref="J49:J51"/>
    <mergeCell ref="K49:K51"/>
    <mergeCell ref="L49:L51"/>
    <mergeCell ref="M49:M51"/>
    <mergeCell ref="N49:N51"/>
    <mergeCell ref="I52:I54"/>
    <mergeCell ref="J52:J54"/>
    <mergeCell ref="K52:K54"/>
    <mergeCell ref="L52:L54"/>
    <mergeCell ref="M52:M54"/>
    <mergeCell ref="N52:N54"/>
  </mergeCells>
  <hyperlinks>
    <hyperlink ref="B73" r:id="rId1" display="https://vn.one-line.com/standard-page/demurrage-and-detention-free-time-and-charges"/>
    <hyperlink ref="B74" r:id="rId2" display="https://vn.one-line.com/standard-page/local-charges-and-tariff"/>
    <hyperlink ref="L66" r:id="rId3" display="http://www.vn.one-line.com/"/>
    <hyperlink ref="B71" r:id="rId4" display="https://ecomm.one-line.com/ecom/CUP_HOM_3005.do?sessLocale=en"/>
    <hyperlink ref="B70" r:id="rId5" display="https://www.one-line.com/en/vessels "/>
    <hyperlink ref="J74" r:id="rId6" display="mailto:vn.sgn.exdoc@one-line.com"/>
    <hyperlink ref="J73" r:id="rId7" display="mailto:vn.sgn.ofs.si@one-line.com"/>
  </hyperlinks>
  <printOptions horizontalCentered="1"/>
  <pageMargins left="0" right="0" top="1.5" bottom="0" header="0" footer="0"/>
  <pageSetup fitToHeight="1" fitToWidth="1" horizontalDpi="600" verticalDpi="600" orientation="landscape" paperSize="9" scale="34" r:id="rId9"/>
  <rowBreaks count="1" manualBreakCount="1">
    <brk id="4" max="13" man="1"/>
  </rowBreaks>
  <colBreaks count="2" manualBreakCount="2">
    <brk id="9" max="55" man="1"/>
    <brk id="14" max="65535" man="1"/>
  </colBrea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8"/>
  <sheetViews>
    <sheetView showGridLines="0" view="pageBreakPreview" zoomScale="50" zoomScaleNormal="50" zoomScaleSheetLayoutView="50" zoomScalePageLayoutView="0" workbookViewId="0" topLeftCell="A1">
      <pane ySplit="6" topLeftCell="A46" activePane="bottomLeft" state="frozen"/>
      <selection pane="topLeft" activeCell="A1" sqref="A1"/>
      <selection pane="bottomLeft" activeCell="A67" sqref="A67"/>
    </sheetView>
  </sheetViews>
  <sheetFormatPr defaultColWidth="9.140625" defaultRowHeight="15"/>
  <cols>
    <col min="1" max="1" width="39.140625" style="0" customWidth="1"/>
    <col min="2" max="2" width="12.421875" style="0" customWidth="1"/>
    <col min="3" max="4" width="21.421875" style="0" customWidth="1"/>
    <col min="5" max="5" width="24.7109375" style="0" customWidth="1"/>
    <col min="6" max="6" width="21.421875" style="0" customWidth="1"/>
    <col min="7" max="7" width="24.7109375" style="0" customWidth="1"/>
    <col min="8" max="8" width="21.28125" style="0" customWidth="1"/>
    <col min="9" max="9" width="50.8515625" style="0" customWidth="1"/>
    <col min="10" max="10" width="13.8515625" style="26" customWidth="1"/>
    <col min="11" max="13" width="22.8515625" style="0" customWidth="1"/>
    <col min="14" max="14" width="31.00390625" style="0" customWidth="1"/>
  </cols>
  <sheetData>
    <row r="1" spans="1:69" ht="15.75">
      <c r="A1" s="1"/>
      <c r="B1" s="1"/>
      <c r="C1" s="1"/>
      <c r="D1" s="1"/>
      <c r="E1" s="1"/>
      <c r="F1" s="1"/>
      <c r="G1" s="1"/>
      <c r="H1" s="1"/>
      <c r="I1" s="1"/>
      <c r="J1" s="10"/>
      <c r="K1" s="9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3.25" customHeight="1">
      <c r="A2" s="2"/>
      <c r="B2" s="2"/>
      <c r="C2" s="3"/>
      <c r="D2" s="3"/>
      <c r="E2" s="73"/>
      <c r="F2" s="3"/>
      <c r="G2" s="3"/>
      <c r="H2" s="3"/>
      <c r="I2" s="3"/>
      <c r="J2" s="10" t="s">
        <v>380</v>
      </c>
      <c r="K2" s="3"/>
      <c r="L2" s="3"/>
      <c r="M2" s="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42" customHeight="1">
      <c r="A3" s="2"/>
      <c r="B3" s="2"/>
      <c r="D3" s="157" t="s">
        <v>30</v>
      </c>
      <c r="F3" s="6"/>
      <c r="H3" s="6"/>
      <c r="J3" s="24"/>
      <c r="K3" s="44"/>
      <c r="L3" s="6"/>
      <c r="M3" s="1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4.75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8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30" customHeight="1" thickTop="1">
      <c r="A5" s="251" t="s">
        <v>52</v>
      </c>
      <c r="B5" s="253" t="s">
        <v>12</v>
      </c>
      <c r="C5" s="174" t="s">
        <v>0</v>
      </c>
      <c r="D5" s="176" t="s">
        <v>1</v>
      </c>
      <c r="E5" s="176" t="s">
        <v>2</v>
      </c>
      <c r="F5" s="176" t="s">
        <v>3</v>
      </c>
      <c r="G5" s="176" t="s">
        <v>8</v>
      </c>
      <c r="H5" s="174" t="s">
        <v>64</v>
      </c>
      <c r="I5" s="259" t="s">
        <v>123</v>
      </c>
      <c r="J5" s="268" t="s">
        <v>5</v>
      </c>
      <c r="K5" s="272" t="s">
        <v>241</v>
      </c>
      <c r="L5" s="255" t="s">
        <v>25</v>
      </c>
      <c r="M5" s="255" t="s">
        <v>26</v>
      </c>
      <c r="N5" s="257" t="s">
        <v>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33" customHeight="1" thickBot="1">
      <c r="A6" s="252"/>
      <c r="B6" s="254"/>
      <c r="C6" s="175"/>
      <c r="D6" s="177"/>
      <c r="E6" s="177"/>
      <c r="F6" s="177"/>
      <c r="G6" s="177"/>
      <c r="H6" s="175"/>
      <c r="I6" s="254"/>
      <c r="J6" s="269"/>
      <c r="K6" s="273"/>
      <c r="L6" s="270"/>
      <c r="M6" s="270"/>
      <c r="N6" s="27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14" ht="26.25" customHeight="1" hidden="1" thickBot="1">
      <c r="A7" s="79" t="s">
        <v>154</v>
      </c>
      <c r="B7" s="80" t="s">
        <v>232</v>
      </c>
      <c r="C7" s="81">
        <v>43738</v>
      </c>
      <c r="D7" s="82" t="s">
        <v>151</v>
      </c>
      <c r="E7" s="82" t="s">
        <v>152</v>
      </c>
      <c r="F7" s="82" t="s">
        <v>7</v>
      </c>
      <c r="G7" s="83" t="s">
        <v>60</v>
      </c>
      <c r="H7" s="84">
        <v>43740</v>
      </c>
      <c r="I7" s="264" t="s">
        <v>138</v>
      </c>
      <c r="J7" s="265" t="s">
        <v>242</v>
      </c>
      <c r="K7" s="266">
        <v>43748</v>
      </c>
      <c r="L7" s="266">
        <f>K7+25</f>
        <v>43773</v>
      </c>
      <c r="M7" s="266">
        <f>K7+27</f>
        <v>43775</v>
      </c>
      <c r="N7" s="267">
        <f>K7+30</f>
        <v>43778</v>
      </c>
    </row>
    <row r="8" spans="1:14" ht="26.25" customHeight="1" hidden="1" thickBot="1">
      <c r="A8" s="152" t="s">
        <v>295</v>
      </c>
      <c r="B8" s="153" t="s">
        <v>236</v>
      </c>
      <c r="C8" s="133">
        <v>43742</v>
      </c>
      <c r="D8" s="134" t="s">
        <v>194</v>
      </c>
      <c r="E8" s="134" t="s">
        <v>195</v>
      </c>
      <c r="F8" s="137" t="s">
        <v>124</v>
      </c>
      <c r="G8" s="137" t="s">
        <v>7</v>
      </c>
      <c r="H8" s="95">
        <v>43744</v>
      </c>
      <c r="I8" s="264"/>
      <c r="J8" s="265"/>
      <c r="K8" s="266"/>
      <c r="L8" s="266"/>
      <c r="M8" s="266"/>
      <c r="N8" s="267"/>
    </row>
    <row r="9" spans="1:14" ht="26.25" customHeight="1" hidden="1" thickBot="1">
      <c r="A9" s="85" t="s">
        <v>62</v>
      </c>
      <c r="B9" s="86" t="s">
        <v>216</v>
      </c>
      <c r="C9" s="87">
        <v>43743</v>
      </c>
      <c r="D9" s="88" t="s">
        <v>127</v>
      </c>
      <c r="E9" s="88" t="s">
        <v>128</v>
      </c>
      <c r="F9" s="138" t="s">
        <v>7</v>
      </c>
      <c r="G9" s="138" t="s">
        <v>129</v>
      </c>
      <c r="H9" s="90">
        <v>43745</v>
      </c>
      <c r="I9" s="264"/>
      <c r="J9" s="265"/>
      <c r="K9" s="266"/>
      <c r="L9" s="266"/>
      <c r="M9" s="266"/>
      <c r="N9" s="267"/>
    </row>
    <row r="10" spans="1:14" ht="26.25" customHeight="1" hidden="1" thickBot="1">
      <c r="A10" s="79" t="s">
        <v>155</v>
      </c>
      <c r="B10" s="80" t="s">
        <v>233</v>
      </c>
      <c r="C10" s="81">
        <v>43745</v>
      </c>
      <c r="D10" s="82" t="s">
        <v>151</v>
      </c>
      <c r="E10" s="82" t="s">
        <v>152</v>
      </c>
      <c r="F10" s="82" t="s">
        <v>7</v>
      </c>
      <c r="G10" s="83" t="s">
        <v>60</v>
      </c>
      <c r="H10" s="84">
        <v>43747</v>
      </c>
      <c r="I10" s="264" t="s">
        <v>312</v>
      </c>
      <c r="J10" s="265" t="s">
        <v>243</v>
      </c>
      <c r="K10" s="266">
        <v>43750</v>
      </c>
      <c r="L10" s="266">
        <f>K10+25</f>
        <v>43775</v>
      </c>
      <c r="M10" s="266">
        <f>K10+27</f>
        <v>43777</v>
      </c>
      <c r="N10" s="267">
        <f>K10+30</f>
        <v>43780</v>
      </c>
    </row>
    <row r="11" spans="1:14" ht="26.25" customHeight="1" hidden="1" thickBot="1">
      <c r="A11" s="152" t="s">
        <v>149</v>
      </c>
      <c r="B11" s="153" t="s">
        <v>132</v>
      </c>
      <c r="C11" s="133">
        <v>43749</v>
      </c>
      <c r="D11" s="134" t="s">
        <v>194</v>
      </c>
      <c r="E11" s="134" t="s">
        <v>195</v>
      </c>
      <c r="F11" s="137" t="s">
        <v>124</v>
      </c>
      <c r="G11" s="137" t="s">
        <v>7</v>
      </c>
      <c r="H11" s="95">
        <v>43751</v>
      </c>
      <c r="I11" s="264"/>
      <c r="J11" s="265"/>
      <c r="K11" s="266"/>
      <c r="L11" s="266"/>
      <c r="M11" s="266"/>
      <c r="N11" s="267"/>
    </row>
    <row r="12" spans="1:14" ht="26.25" customHeight="1" hidden="1" thickBot="1">
      <c r="A12" s="85" t="s">
        <v>164</v>
      </c>
      <c r="B12" s="86" t="s">
        <v>218</v>
      </c>
      <c r="C12" s="87">
        <v>43750</v>
      </c>
      <c r="D12" s="88" t="s">
        <v>127</v>
      </c>
      <c r="E12" s="88" t="s">
        <v>128</v>
      </c>
      <c r="F12" s="138" t="s">
        <v>7</v>
      </c>
      <c r="G12" s="138" t="s">
        <v>129</v>
      </c>
      <c r="H12" s="90">
        <v>43752</v>
      </c>
      <c r="I12" s="264"/>
      <c r="J12" s="265"/>
      <c r="K12" s="266"/>
      <c r="L12" s="266"/>
      <c r="M12" s="266"/>
      <c r="N12" s="267"/>
    </row>
    <row r="13" spans="1:14" ht="26.25" customHeight="1" hidden="1" thickBot="1">
      <c r="A13" s="79" t="s">
        <v>66</v>
      </c>
      <c r="B13" s="80"/>
      <c r="C13" s="81">
        <v>43752</v>
      </c>
      <c r="D13" s="82" t="s">
        <v>151</v>
      </c>
      <c r="E13" s="82" t="s">
        <v>152</v>
      </c>
      <c r="F13" s="82" t="s">
        <v>7</v>
      </c>
      <c r="G13" s="83" t="s">
        <v>60</v>
      </c>
      <c r="H13" s="84">
        <v>43754</v>
      </c>
      <c r="I13" s="264" t="s">
        <v>187</v>
      </c>
      <c r="J13" s="265" t="s">
        <v>313</v>
      </c>
      <c r="K13" s="266">
        <v>43765</v>
      </c>
      <c r="L13" s="266">
        <f>K13+25</f>
        <v>43790</v>
      </c>
      <c r="M13" s="266">
        <f>K13+27</f>
        <v>43792</v>
      </c>
      <c r="N13" s="267">
        <f>K13+30</f>
        <v>43795</v>
      </c>
    </row>
    <row r="14" spans="1:14" ht="26.25" customHeight="1" hidden="1" thickBot="1">
      <c r="A14" s="152" t="s">
        <v>229</v>
      </c>
      <c r="B14" s="153" t="s">
        <v>236</v>
      </c>
      <c r="C14" s="133">
        <v>43756</v>
      </c>
      <c r="D14" s="134" t="s">
        <v>194</v>
      </c>
      <c r="E14" s="134" t="s">
        <v>195</v>
      </c>
      <c r="F14" s="137" t="s">
        <v>124</v>
      </c>
      <c r="G14" s="137" t="s">
        <v>7</v>
      </c>
      <c r="H14" s="95">
        <v>43758</v>
      </c>
      <c r="I14" s="264"/>
      <c r="J14" s="265"/>
      <c r="K14" s="266"/>
      <c r="L14" s="266"/>
      <c r="M14" s="266"/>
      <c r="N14" s="267"/>
    </row>
    <row r="15" spans="1:14" ht="26.25" customHeight="1" hidden="1" thickBot="1">
      <c r="A15" s="85" t="s">
        <v>300</v>
      </c>
      <c r="B15" s="86" t="s">
        <v>301</v>
      </c>
      <c r="C15" s="87">
        <v>43757</v>
      </c>
      <c r="D15" s="88" t="s">
        <v>127</v>
      </c>
      <c r="E15" s="88" t="s">
        <v>128</v>
      </c>
      <c r="F15" s="138" t="s">
        <v>7</v>
      </c>
      <c r="G15" s="138" t="s">
        <v>129</v>
      </c>
      <c r="H15" s="90">
        <v>43759</v>
      </c>
      <c r="I15" s="264"/>
      <c r="J15" s="265"/>
      <c r="K15" s="266"/>
      <c r="L15" s="266"/>
      <c r="M15" s="266"/>
      <c r="N15" s="267"/>
    </row>
    <row r="16" spans="1:14" ht="26.25" customHeight="1" hidden="1" thickBot="1">
      <c r="A16" s="79" t="s">
        <v>156</v>
      </c>
      <c r="B16" s="80" t="s">
        <v>238</v>
      </c>
      <c r="C16" s="81">
        <v>43759</v>
      </c>
      <c r="D16" s="82" t="s">
        <v>151</v>
      </c>
      <c r="E16" s="82" t="s">
        <v>152</v>
      </c>
      <c r="F16" s="82" t="s">
        <v>7</v>
      </c>
      <c r="G16" s="83" t="s">
        <v>60</v>
      </c>
      <c r="H16" s="84">
        <v>43761</v>
      </c>
      <c r="I16" s="264" t="s">
        <v>181</v>
      </c>
      <c r="J16" s="265" t="s">
        <v>314</v>
      </c>
      <c r="K16" s="266">
        <v>43769</v>
      </c>
      <c r="L16" s="266">
        <f>K16+25</f>
        <v>43794</v>
      </c>
      <c r="M16" s="266">
        <f>K16+27</f>
        <v>43796</v>
      </c>
      <c r="N16" s="267">
        <f>K16+30</f>
        <v>43799</v>
      </c>
    </row>
    <row r="17" spans="1:14" ht="26.25" customHeight="1" hidden="1" thickBot="1">
      <c r="A17" s="152" t="s">
        <v>145</v>
      </c>
      <c r="B17" s="153" t="s">
        <v>126</v>
      </c>
      <c r="C17" s="133">
        <v>43763</v>
      </c>
      <c r="D17" s="134" t="s">
        <v>194</v>
      </c>
      <c r="E17" s="134" t="s">
        <v>195</v>
      </c>
      <c r="F17" s="137" t="s">
        <v>124</v>
      </c>
      <c r="G17" s="137" t="s">
        <v>7</v>
      </c>
      <c r="H17" s="95">
        <v>43765</v>
      </c>
      <c r="I17" s="264"/>
      <c r="J17" s="265"/>
      <c r="K17" s="266"/>
      <c r="L17" s="266"/>
      <c r="M17" s="266"/>
      <c r="N17" s="267"/>
    </row>
    <row r="18" spans="1:14" ht="26.25" customHeight="1" hidden="1" thickBot="1">
      <c r="A18" s="85" t="s">
        <v>259</v>
      </c>
      <c r="B18" s="86" t="s">
        <v>260</v>
      </c>
      <c r="C18" s="87">
        <v>43764</v>
      </c>
      <c r="D18" s="88" t="s">
        <v>127</v>
      </c>
      <c r="E18" s="88" t="s">
        <v>128</v>
      </c>
      <c r="F18" s="138" t="s">
        <v>7</v>
      </c>
      <c r="G18" s="138" t="s">
        <v>129</v>
      </c>
      <c r="H18" s="90">
        <v>43766</v>
      </c>
      <c r="I18" s="264"/>
      <c r="J18" s="265"/>
      <c r="K18" s="266"/>
      <c r="L18" s="266"/>
      <c r="M18" s="266"/>
      <c r="N18" s="267"/>
    </row>
    <row r="19" spans="1:14" ht="26.25" customHeight="1" hidden="1" thickBot="1">
      <c r="A19" s="79" t="s">
        <v>157</v>
      </c>
      <c r="B19" s="80" t="s">
        <v>249</v>
      </c>
      <c r="C19" s="81">
        <v>43766</v>
      </c>
      <c r="D19" s="82" t="s">
        <v>151</v>
      </c>
      <c r="E19" s="82" t="s">
        <v>152</v>
      </c>
      <c r="F19" s="82" t="s">
        <v>7</v>
      </c>
      <c r="G19" s="83" t="s">
        <v>60</v>
      </c>
      <c r="H19" s="84">
        <v>43768</v>
      </c>
      <c r="I19" s="264" t="s">
        <v>31</v>
      </c>
      <c r="J19" s="265" t="s">
        <v>268</v>
      </c>
      <c r="K19" s="266">
        <f>K16+7</f>
        <v>43776</v>
      </c>
      <c r="L19" s="266">
        <f>K19+25</f>
        <v>43801</v>
      </c>
      <c r="M19" s="266">
        <f>K19+27</f>
        <v>43803</v>
      </c>
      <c r="N19" s="267">
        <f>K19+30</f>
        <v>43806</v>
      </c>
    </row>
    <row r="20" spans="1:14" ht="26.25" customHeight="1" hidden="1" thickBot="1">
      <c r="A20" s="152" t="s">
        <v>146</v>
      </c>
      <c r="B20" s="153" t="s">
        <v>197</v>
      </c>
      <c r="C20" s="133">
        <v>43770</v>
      </c>
      <c r="D20" s="134" t="s">
        <v>194</v>
      </c>
      <c r="E20" s="134" t="s">
        <v>195</v>
      </c>
      <c r="F20" s="137" t="s">
        <v>124</v>
      </c>
      <c r="G20" s="137" t="s">
        <v>7</v>
      </c>
      <c r="H20" s="95">
        <v>43772</v>
      </c>
      <c r="I20" s="264"/>
      <c r="J20" s="265"/>
      <c r="K20" s="266"/>
      <c r="L20" s="266"/>
      <c r="M20" s="266"/>
      <c r="N20" s="267"/>
    </row>
    <row r="21" spans="1:14" ht="26.25" customHeight="1" hidden="1" thickBot="1">
      <c r="A21" s="85" t="s">
        <v>302</v>
      </c>
      <c r="B21" s="86" t="s">
        <v>303</v>
      </c>
      <c r="C21" s="87">
        <v>43771</v>
      </c>
      <c r="D21" s="88" t="s">
        <v>127</v>
      </c>
      <c r="E21" s="88" t="s">
        <v>128</v>
      </c>
      <c r="F21" s="138" t="s">
        <v>7</v>
      </c>
      <c r="G21" s="138" t="s">
        <v>129</v>
      </c>
      <c r="H21" s="90">
        <v>43773</v>
      </c>
      <c r="I21" s="264"/>
      <c r="J21" s="265"/>
      <c r="K21" s="266"/>
      <c r="L21" s="266"/>
      <c r="M21" s="266"/>
      <c r="N21" s="267"/>
    </row>
    <row r="22" spans="1:14" ht="26.25" customHeight="1" hidden="1" thickBot="1">
      <c r="A22" s="79" t="s">
        <v>158</v>
      </c>
      <c r="B22" s="80" t="s">
        <v>217</v>
      </c>
      <c r="C22" s="81">
        <v>43773</v>
      </c>
      <c r="D22" s="82" t="s">
        <v>151</v>
      </c>
      <c r="E22" s="82" t="s">
        <v>152</v>
      </c>
      <c r="F22" s="82" t="s">
        <v>7</v>
      </c>
      <c r="G22" s="83" t="s">
        <v>60</v>
      </c>
      <c r="H22" s="84">
        <v>43775</v>
      </c>
      <c r="I22" s="264" t="s">
        <v>240</v>
      </c>
      <c r="J22" s="265" t="s">
        <v>196</v>
      </c>
      <c r="K22" s="266">
        <f>K19+7</f>
        <v>43783</v>
      </c>
      <c r="L22" s="266">
        <f>K22+25</f>
        <v>43808</v>
      </c>
      <c r="M22" s="266">
        <f>K22+27</f>
        <v>43810</v>
      </c>
      <c r="N22" s="267">
        <f>K22+30</f>
        <v>43813</v>
      </c>
    </row>
    <row r="23" spans="1:14" ht="26.25" customHeight="1" hidden="1" thickBot="1">
      <c r="A23" s="152" t="s">
        <v>147</v>
      </c>
      <c r="B23" s="153" t="s">
        <v>236</v>
      </c>
      <c r="C23" s="133">
        <v>43777</v>
      </c>
      <c r="D23" s="134" t="s">
        <v>194</v>
      </c>
      <c r="E23" s="134" t="s">
        <v>195</v>
      </c>
      <c r="F23" s="137" t="s">
        <v>124</v>
      </c>
      <c r="G23" s="137" t="s">
        <v>7</v>
      </c>
      <c r="H23" s="95">
        <v>43779</v>
      </c>
      <c r="I23" s="264"/>
      <c r="J23" s="265"/>
      <c r="K23" s="266"/>
      <c r="L23" s="266"/>
      <c r="M23" s="266"/>
      <c r="N23" s="267"/>
    </row>
    <row r="24" spans="1:14" ht="26.25" customHeight="1" hidden="1" thickBot="1">
      <c r="A24" s="85" t="s">
        <v>63</v>
      </c>
      <c r="B24" s="86" t="s">
        <v>248</v>
      </c>
      <c r="C24" s="87">
        <v>43778</v>
      </c>
      <c r="D24" s="88" t="s">
        <v>127</v>
      </c>
      <c r="E24" s="88" t="s">
        <v>128</v>
      </c>
      <c r="F24" s="138" t="s">
        <v>7</v>
      </c>
      <c r="G24" s="138" t="s">
        <v>129</v>
      </c>
      <c r="H24" s="90">
        <v>43780</v>
      </c>
      <c r="I24" s="264"/>
      <c r="J24" s="265"/>
      <c r="K24" s="266"/>
      <c r="L24" s="266"/>
      <c r="M24" s="266"/>
      <c r="N24" s="267"/>
    </row>
    <row r="25" spans="1:14" ht="26.25" customHeight="1" hidden="1" thickBot="1">
      <c r="A25" s="79" t="s">
        <v>153</v>
      </c>
      <c r="B25" s="80" t="s">
        <v>258</v>
      </c>
      <c r="C25" s="81">
        <v>43780</v>
      </c>
      <c r="D25" s="82" t="s">
        <v>151</v>
      </c>
      <c r="E25" s="82" t="s">
        <v>152</v>
      </c>
      <c r="F25" s="82" t="s">
        <v>7</v>
      </c>
      <c r="G25" s="83" t="s">
        <v>60</v>
      </c>
      <c r="H25" s="84">
        <v>43782</v>
      </c>
      <c r="I25" s="264" t="s">
        <v>140</v>
      </c>
      <c r="J25" s="265" t="s">
        <v>315</v>
      </c>
      <c r="K25" s="266">
        <f>K22+7</f>
        <v>43790</v>
      </c>
      <c r="L25" s="266">
        <f>K25+25</f>
        <v>43815</v>
      </c>
      <c r="M25" s="266">
        <f>K25+27</f>
        <v>43817</v>
      </c>
      <c r="N25" s="267">
        <f>K25+30</f>
        <v>43820</v>
      </c>
    </row>
    <row r="26" spans="1:14" ht="26.25" customHeight="1" hidden="1" thickBot="1">
      <c r="A26" s="152" t="s">
        <v>148</v>
      </c>
      <c r="B26" s="153" t="s">
        <v>133</v>
      </c>
      <c r="C26" s="133">
        <v>43784</v>
      </c>
      <c r="D26" s="134" t="s">
        <v>194</v>
      </c>
      <c r="E26" s="134" t="s">
        <v>195</v>
      </c>
      <c r="F26" s="137" t="s">
        <v>124</v>
      </c>
      <c r="G26" s="137" t="s">
        <v>7</v>
      </c>
      <c r="H26" s="95">
        <v>43786</v>
      </c>
      <c r="I26" s="264"/>
      <c r="J26" s="265"/>
      <c r="K26" s="266"/>
      <c r="L26" s="266"/>
      <c r="M26" s="266"/>
      <c r="N26" s="267"/>
    </row>
    <row r="27" spans="1:14" ht="26.25" customHeight="1" hidden="1" thickBot="1">
      <c r="A27" s="85" t="s">
        <v>228</v>
      </c>
      <c r="B27" s="86" t="s">
        <v>237</v>
      </c>
      <c r="C27" s="87">
        <v>43785</v>
      </c>
      <c r="D27" s="88" t="s">
        <v>127</v>
      </c>
      <c r="E27" s="88" t="s">
        <v>128</v>
      </c>
      <c r="F27" s="138" t="s">
        <v>7</v>
      </c>
      <c r="G27" s="138" t="s">
        <v>129</v>
      </c>
      <c r="H27" s="90">
        <v>43787</v>
      </c>
      <c r="I27" s="264"/>
      <c r="J27" s="265"/>
      <c r="K27" s="266"/>
      <c r="L27" s="266"/>
      <c r="M27" s="266"/>
      <c r="N27" s="267"/>
    </row>
    <row r="28" spans="1:14" ht="26.25" customHeight="1" hidden="1" thickBot="1">
      <c r="A28" s="79" t="s">
        <v>66</v>
      </c>
      <c r="B28" s="80"/>
      <c r="C28" s="81">
        <v>43787</v>
      </c>
      <c r="D28" s="82" t="s">
        <v>151</v>
      </c>
      <c r="E28" s="82" t="s">
        <v>152</v>
      </c>
      <c r="F28" s="82" t="s">
        <v>7</v>
      </c>
      <c r="G28" s="83" t="s">
        <v>60</v>
      </c>
      <c r="H28" s="84">
        <v>43789</v>
      </c>
      <c r="I28" s="264" t="s">
        <v>86</v>
      </c>
      <c r="J28" s="265" t="s">
        <v>316</v>
      </c>
      <c r="K28" s="266">
        <f>K25+7</f>
        <v>43797</v>
      </c>
      <c r="L28" s="266">
        <f>K28+25</f>
        <v>43822</v>
      </c>
      <c r="M28" s="266">
        <f>K28+27</f>
        <v>43824</v>
      </c>
      <c r="N28" s="267">
        <f>K28+30</f>
        <v>43827</v>
      </c>
    </row>
    <row r="29" spans="1:14" ht="26.25" customHeight="1" hidden="1" thickBot="1">
      <c r="A29" s="152" t="s">
        <v>345</v>
      </c>
      <c r="B29" s="153" t="s">
        <v>346</v>
      </c>
      <c r="C29" s="133">
        <v>43791</v>
      </c>
      <c r="D29" s="134" t="s">
        <v>194</v>
      </c>
      <c r="E29" s="134" t="s">
        <v>195</v>
      </c>
      <c r="F29" s="137" t="s">
        <v>124</v>
      </c>
      <c r="G29" s="137" t="s">
        <v>7</v>
      </c>
      <c r="H29" s="95">
        <v>43793</v>
      </c>
      <c r="I29" s="264"/>
      <c r="J29" s="265"/>
      <c r="K29" s="266"/>
      <c r="L29" s="266"/>
      <c r="M29" s="266"/>
      <c r="N29" s="267"/>
    </row>
    <row r="30" spans="1:14" ht="26.25" customHeight="1" hidden="1" thickBot="1">
      <c r="A30" s="85" t="s">
        <v>304</v>
      </c>
      <c r="B30" s="86" t="s">
        <v>305</v>
      </c>
      <c r="C30" s="87">
        <v>43792</v>
      </c>
      <c r="D30" s="88" t="s">
        <v>127</v>
      </c>
      <c r="E30" s="88" t="s">
        <v>128</v>
      </c>
      <c r="F30" s="138" t="s">
        <v>7</v>
      </c>
      <c r="G30" s="138" t="s">
        <v>129</v>
      </c>
      <c r="H30" s="90">
        <v>43794</v>
      </c>
      <c r="I30" s="264"/>
      <c r="J30" s="265"/>
      <c r="K30" s="266"/>
      <c r="L30" s="266"/>
      <c r="M30" s="266"/>
      <c r="N30" s="267"/>
    </row>
    <row r="31" spans="1:14" ht="26.25" customHeight="1" hidden="1" thickBot="1">
      <c r="A31" s="79" t="s">
        <v>323</v>
      </c>
      <c r="B31" s="80" t="s">
        <v>324</v>
      </c>
      <c r="C31" s="81">
        <v>43794</v>
      </c>
      <c r="D31" s="82" t="s">
        <v>151</v>
      </c>
      <c r="E31" s="82" t="s">
        <v>152</v>
      </c>
      <c r="F31" s="82" t="s">
        <v>7</v>
      </c>
      <c r="G31" s="83" t="s">
        <v>60</v>
      </c>
      <c r="H31" s="84">
        <v>43796</v>
      </c>
      <c r="I31" s="264" t="s">
        <v>84</v>
      </c>
      <c r="J31" s="265"/>
      <c r="K31" s="266">
        <f>K28+7</f>
        <v>43804</v>
      </c>
      <c r="L31" s="266">
        <f>K31+25</f>
        <v>43829</v>
      </c>
      <c r="M31" s="266">
        <f>K31+27</f>
        <v>43831</v>
      </c>
      <c r="N31" s="267">
        <f>K31+30</f>
        <v>43834</v>
      </c>
    </row>
    <row r="32" spans="1:14" ht="26.25" customHeight="1" hidden="1" thickBot="1">
      <c r="A32" s="152" t="s">
        <v>230</v>
      </c>
      <c r="B32" s="153" t="s">
        <v>132</v>
      </c>
      <c r="C32" s="133">
        <v>43798</v>
      </c>
      <c r="D32" s="134" t="s">
        <v>194</v>
      </c>
      <c r="E32" s="134" t="s">
        <v>195</v>
      </c>
      <c r="F32" s="137" t="s">
        <v>124</v>
      </c>
      <c r="G32" s="137" t="s">
        <v>7</v>
      </c>
      <c r="H32" s="95">
        <v>43800</v>
      </c>
      <c r="I32" s="264"/>
      <c r="J32" s="265"/>
      <c r="K32" s="266"/>
      <c r="L32" s="266"/>
      <c r="M32" s="266"/>
      <c r="N32" s="267"/>
    </row>
    <row r="33" spans="1:14" ht="26.25" customHeight="1" hidden="1" thickBot="1">
      <c r="A33" s="85" t="s">
        <v>326</v>
      </c>
      <c r="B33" s="86" t="s">
        <v>327</v>
      </c>
      <c r="C33" s="87">
        <v>43799</v>
      </c>
      <c r="D33" s="88" t="s">
        <v>127</v>
      </c>
      <c r="E33" s="88" t="s">
        <v>128</v>
      </c>
      <c r="F33" s="138" t="s">
        <v>7</v>
      </c>
      <c r="G33" s="138" t="s">
        <v>129</v>
      </c>
      <c r="H33" s="90">
        <v>43801</v>
      </c>
      <c r="I33" s="264"/>
      <c r="J33" s="265"/>
      <c r="K33" s="266"/>
      <c r="L33" s="266"/>
      <c r="M33" s="266"/>
      <c r="N33" s="267"/>
    </row>
    <row r="34" spans="1:14" ht="26.25" customHeight="1" thickBot="1">
      <c r="A34" s="79" t="s">
        <v>230</v>
      </c>
      <c r="B34" s="80" t="s">
        <v>132</v>
      </c>
      <c r="C34" s="81">
        <v>43798</v>
      </c>
      <c r="D34" s="82" t="s">
        <v>194</v>
      </c>
      <c r="E34" s="82" t="s">
        <v>195</v>
      </c>
      <c r="F34" s="82" t="s">
        <v>124</v>
      </c>
      <c r="G34" s="83" t="s">
        <v>7</v>
      </c>
      <c r="H34" s="84">
        <v>43800</v>
      </c>
      <c r="I34" s="264" t="s">
        <v>139</v>
      </c>
      <c r="J34" s="265" t="s">
        <v>290</v>
      </c>
      <c r="K34" s="266">
        <v>43808</v>
      </c>
      <c r="L34" s="266">
        <f>K34+25</f>
        <v>43833</v>
      </c>
      <c r="M34" s="266">
        <f>K34+27</f>
        <v>43835</v>
      </c>
      <c r="N34" s="267">
        <f>K34+30</f>
        <v>43838</v>
      </c>
    </row>
    <row r="35" spans="1:14" ht="26.25" customHeight="1" thickBot="1">
      <c r="A35" s="152" t="s">
        <v>326</v>
      </c>
      <c r="B35" s="153" t="s">
        <v>327</v>
      </c>
      <c r="C35" s="133">
        <v>43799</v>
      </c>
      <c r="D35" s="134" t="s">
        <v>127</v>
      </c>
      <c r="E35" s="134" t="s">
        <v>128</v>
      </c>
      <c r="F35" s="137" t="s">
        <v>7</v>
      </c>
      <c r="G35" s="137" t="s">
        <v>129</v>
      </c>
      <c r="H35" s="95">
        <v>43801</v>
      </c>
      <c r="I35" s="264"/>
      <c r="J35" s="265"/>
      <c r="K35" s="266"/>
      <c r="L35" s="266"/>
      <c r="M35" s="266"/>
      <c r="N35" s="267"/>
    </row>
    <row r="36" spans="1:14" ht="26.25" customHeight="1" thickBot="1">
      <c r="A36" s="85" t="s">
        <v>160</v>
      </c>
      <c r="B36" s="86" t="s">
        <v>293</v>
      </c>
      <c r="C36" s="87">
        <v>43801</v>
      </c>
      <c r="D36" s="88" t="s">
        <v>151</v>
      </c>
      <c r="E36" s="88" t="s">
        <v>152</v>
      </c>
      <c r="F36" s="138" t="s">
        <v>7</v>
      </c>
      <c r="G36" s="138" t="s">
        <v>60</v>
      </c>
      <c r="H36" s="90">
        <v>43803</v>
      </c>
      <c r="I36" s="264"/>
      <c r="J36" s="265"/>
      <c r="K36" s="266"/>
      <c r="L36" s="266"/>
      <c r="M36" s="266"/>
      <c r="N36" s="267"/>
    </row>
    <row r="37" spans="1:14" ht="26.25" customHeight="1" thickBot="1">
      <c r="A37" s="79" t="s">
        <v>150</v>
      </c>
      <c r="B37" s="80" t="s">
        <v>294</v>
      </c>
      <c r="C37" s="81">
        <v>43808</v>
      </c>
      <c r="D37" s="82" t="s">
        <v>151</v>
      </c>
      <c r="E37" s="82" t="s">
        <v>152</v>
      </c>
      <c r="F37" s="82" t="s">
        <v>7</v>
      </c>
      <c r="G37" s="83" t="s">
        <v>60</v>
      </c>
      <c r="H37" s="84">
        <v>43810</v>
      </c>
      <c r="I37" s="264" t="s">
        <v>89</v>
      </c>
      <c r="J37" s="265" t="s">
        <v>335</v>
      </c>
      <c r="K37" s="266">
        <v>43817</v>
      </c>
      <c r="L37" s="266">
        <f>K37+25</f>
        <v>43842</v>
      </c>
      <c r="M37" s="266">
        <f>K37+27</f>
        <v>43844</v>
      </c>
      <c r="N37" s="267">
        <f>K37+30</f>
        <v>43847</v>
      </c>
    </row>
    <row r="38" spans="1:14" ht="26.25" customHeight="1" thickBot="1">
      <c r="A38" s="152" t="s">
        <v>295</v>
      </c>
      <c r="B38" s="153" t="s">
        <v>328</v>
      </c>
      <c r="C38" s="133">
        <v>43812</v>
      </c>
      <c r="D38" s="134" t="s">
        <v>194</v>
      </c>
      <c r="E38" s="134" t="s">
        <v>195</v>
      </c>
      <c r="F38" s="137" t="s">
        <v>124</v>
      </c>
      <c r="G38" s="137" t="s">
        <v>7</v>
      </c>
      <c r="H38" s="95">
        <v>43814</v>
      </c>
      <c r="I38" s="264"/>
      <c r="J38" s="265"/>
      <c r="K38" s="266"/>
      <c r="L38" s="266"/>
      <c r="M38" s="266"/>
      <c r="N38" s="267"/>
    </row>
    <row r="39" spans="1:14" ht="26.25" customHeight="1" thickBot="1">
      <c r="A39" s="85" t="s">
        <v>141</v>
      </c>
      <c r="B39" s="86" t="s">
        <v>329</v>
      </c>
      <c r="C39" s="87">
        <v>43813</v>
      </c>
      <c r="D39" s="88" t="s">
        <v>127</v>
      </c>
      <c r="E39" s="88" t="s">
        <v>128</v>
      </c>
      <c r="F39" s="138" t="s">
        <v>7</v>
      </c>
      <c r="G39" s="138" t="s">
        <v>129</v>
      </c>
      <c r="H39" s="90">
        <v>43815</v>
      </c>
      <c r="I39" s="264"/>
      <c r="J39" s="265"/>
      <c r="K39" s="266"/>
      <c r="L39" s="266"/>
      <c r="M39" s="266"/>
      <c r="N39" s="267"/>
    </row>
    <row r="40" spans="1:14" ht="26.25" customHeight="1" thickBot="1">
      <c r="A40" s="79" t="s">
        <v>343</v>
      </c>
      <c r="B40" s="80" t="s">
        <v>344</v>
      </c>
      <c r="C40" s="81">
        <v>43815</v>
      </c>
      <c r="D40" s="82" t="s">
        <v>151</v>
      </c>
      <c r="E40" s="82" t="s">
        <v>152</v>
      </c>
      <c r="F40" s="82" t="s">
        <v>7</v>
      </c>
      <c r="G40" s="83" t="s">
        <v>60</v>
      </c>
      <c r="H40" s="84">
        <v>43817</v>
      </c>
      <c r="I40" s="264" t="s">
        <v>135</v>
      </c>
      <c r="J40" s="265" t="s">
        <v>336</v>
      </c>
      <c r="K40" s="266">
        <f>K37+7</f>
        <v>43824</v>
      </c>
      <c r="L40" s="266">
        <f>K40+25</f>
        <v>43849</v>
      </c>
      <c r="M40" s="266">
        <f>K40+27</f>
        <v>43851</v>
      </c>
      <c r="N40" s="267">
        <f>K40+30</f>
        <v>43854</v>
      </c>
    </row>
    <row r="41" spans="1:14" ht="26.25" customHeight="1" thickBot="1">
      <c r="A41" s="152" t="s">
        <v>149</v>
      </c>
      <c r="B41" s="153" t="s">
        <v>325</v>
      </c>
      <c r="C41" s="133">
        <v>43819</v>
      </c>
      <c r="D41" s="134" t="s">
        <v>194</v>
      </c>
      <c r="E41" s="134" t="s">
        <v>195</v>
      </c>
      <c r="F41" s="137" t="s">
        <v>124</v>
      </c>
      <c r="G41" s="137" t="s">
        <v>7</v>
      </c>
      <c r="H41" s="95">
        <v>43821</v>
      </c>
      <c r="I41" s="264"/>
      <c r="J41" s="265"/>
      <c r="K41" s="266"/>
      <c r="L41" s="266"/>
      <c r="M41" s="266"/>
      <c r="N41" s="267"/>
    </row>
    <row r="42" spans="1:14" ht="26.25" customHeight="1" thickBot="1">
      <c r="A42" s="85" t="s">
        <v>256</v>
      </c>
      <c r="B42" s="86" t="s">
        <v>330</v>
      </c>
      <c r="C42" s="87">
        <v>43820</v>
      </c>
      <c r="D42" s="88" t="s">
        <v>127</v>
      </c>
      <c r="E42" s="88" t="s">
        <v>128</v>
      </c>
      <c r="F42" s="138" t="s">
        <v>7</v>
      </c>
      <c r="G42" s="138" t="s">
        <v>129</v>
      </c>
      <c r="H42" s="90">
        <v>43822</v>
      </c>
      <c r="I42" s="264"/>
      <c r="J42" s="265"/>
      <c r="K42" s="266"/>
      <c r="L42" s="266"/>
      <c r="M42" s="266"/>
      <c r="N42" s="267"/>
    </row>
    <row r="43" spans="1:14" ht="26.25" customHeight="1" thickBot="1">
      <c r="A43" s="79" t="s">
        <v>154</v>
      </c>
      <c r="B43" s="80" t="s">
        <v>296</v>
      </c>
      <c r="C43" s="81">
        <v>43822</v>
      </c>
      <c r="D43" s="82" t="s">
        <v>151</v>
      </c>
      <c r="E43" s="82" t="s">
        <v>152</v>
      </c>
      <c r="F43" s="82" t="s">
        <v>7</v>
      </c>
      <c r="G43" s="83" t="s">
        <v>60</v>
      </c>
      <c r="H43" s="84">
        <v>43824</v>
      </c>
      <c r="I43" s="264" t="s">
        <v>66</v>
      </c>
      <c r="J43" s="265"/>
      <c r="K43" s="266">
        <f>K40+7</f>
        <v>43831</v>
      </c>
      <c r="L43" s="266">
        <f>K43+25</f>
        <v>43856</v>
      </c>
      <c r="M43" s="266">
        <f>K43+27</f>
        <v>43858</v>
      </c>
      <c r="N43" s="267">
        <f>K43+30</f>
        <v>43861</v>
      </c>
    </row>
    <row r="44" spans="1:14" ht="26.25" customHeight="1" thickBot="1">
      <c r="A44" s="152" t="s">
        <v>229</v>
      </c>
      <c r="B44" s="153" t="s">
        <v>328</v>
      </c>
      <c r="C44" s="133">
        <v>43826</v>
      </c>
      <c r="D44" s="134" t="s">
        <v>194</v>
      </c>
      <c r="E44" s="134" t="s">
        <v>195</v>
      </c>
      <c r="F44" s="137" t="s">
        <v>124</v>
      </c>
      <c r="G44" s="137" t="s">
        <v>7</v>
      </c>
      <c r="H44" s="95">
        <v>43828</v>
      </c>
      <c r="I44" s="264"/>
      <c r="J44" s="265"/>
      <c r="K44" s="266"/>
      <c r="L44" s="266"/>
      <c r="M44" s="266"/>
      <c r="N44" s="267"/>
    </row>
    <row r="45" spans="1:14" ht="26.25" customHeight="1" thickBot="1">
      <c r="A45" s="85" t="s">
        <v>348</v>
      </c>
      <c r="B45" s="86" t="s">
        <v>237</v>
      </c>
      <c r="C45" s="87">
        <v>43827</v>
      </c>
      <c r="D45" s="88" t="s">
        <v>127</v>
      </c>
      <c r="E45" s="88" t="s">
        <v>128</v>
      </c>
      <c r="F45" s="138" t="s">
        <v>7</v>
      </c>
      <c r="G45" s="138" t="s">
        <v>129</v>
      </c>
      <c r="H45" s="90">
        <v>43829</v>
      </c>
      <c r="I45" s="264"/>
      <c r="J45" s="265"/>
      <c r="K45" s="266"/>
      <c r="L45" s="266"/>
      <c r="M45" s="266"/>
      <c r="N45" s="267"/>
    </row>
    <row r="46" spans="1:14" ht="26.25" customHeight="1" thickBot="1">
      <c r="A46" s="79" t="s">
        <v>360</v>
      </c>
      <c r="B46" s="80" t="s">
        <v>361</v>
      </c>
      <c r="C46" s="81">
        <v>43829</v>
      </c>
      <c r="D46" s="82" t="s">
        <v>151</v>
      </c>
      <c r="E46" s="82" t="s">
        <v>152</v>
      </c>
      <c r="F46" s="82" t="s">
        <v>7</v>
      </c>
      <c r="G46" s="83" t="s">
        <v>60</v>
      </c>
      <c r="H46" s="84">
        <v>43831</v>
      </c>
      <c r="I46" s="264" t="s">
        <v>138</v>
      </c>
      <c r="J46" s="265" t="s">
        <v>357</v>
      </c>
      <c r="K46" s="266">
        <v>43474</v>
      </c>
      <c r="L46" s="266">
        <f>K46+25</f>
        <v>43499</v>
      </c>
      <c r="M46" s="266">
        <f>K46+27</f>
        <v>43501</v>
      </c>
      <c r="N46" s="267">
        <f>K46+30</f>
        <v>43504</v>
      </c>
    </row>
    <row r="47" spans="1:14" ht="26.25" customHeight="1" thickBot="1">
      <c r="A47" s="152" t="s">
        <v>145</v>
      </c>
      <c r="B47" s="153" t="s">
        <v>197</v>
      </c>
      <c r="C47" s="133">
        <v>43833</v>
      </c>
      <c r="D47" s="134" t="s">
        <v>194</v>
      </c>
      <c r="E47" s="134" t="s">
        <v>195</v>
      </c>
      <c r="F47" s="137" t="s">
        <v>124</v>
      </c>
      <c r="G47" s="137" t="s">
        <v>7</v>
      </c>
      <c r="H47" s="95">
        <v>43835</v>
      </c>
      <c r="I47" s="264"/>
      <c r="J47" s="265"/>
      <c r="K47" s="266"/>
      <c r="L47" s="266"/>
      <c r="M47" s="266"/>
      <c r="N47" s="267"/>
    </row>
    <row r="48" spans="1:14" ht="26.25" customHeight="1" thickBot="1">
      <c r="A48" s="85" t="s">
        <v>62</v>
      </c>
      <c r="B48" s="86" t="s">
        <v>347</v>
      </c>
      <c r="C48" s="87">
        <v>43834</v>
      </c>
      <c r="D48" s="88" t="s">
        <v>127</v>
      </c>
      <c r="E48" s="88" t="s">
        <v>128</v>
      </c>
      <c r="F48" s="138" t="s">
        <v>7</v>
      </c>
      <c r="G48" s="138" t="s">
        <v>129</v>
      </c>
      <c r="H48" s="90">
        <v>43836</v>
      </c>
      <c r="I48" s="264"/>
      <c r="J48" s="265"/>
      <c r="K48" s="266"/>
      <c r="L48" s="266"/>
      <c r="M48" s="266"/>
      <c r="N48" s="267"/>
    </row>
    <row r="49" spans="1:14" ht="26.25" customHeight="1" thickBot="1">
      <c r="A49" s="79" t="s">
        <v>331</v>
      </c>
      <c r="B49" s="80" t="s">
        <v>332</v>
      </c>
      <c r="C49" s="81">
        <v>43836</v>
      </c>
      <c r="D49" s="82" t="s">
        <v>151</v>
      </c>
      <c r="E49" s="82" t="s">
        <v>152</v>
      </c>
      <c r="F49" s="82" t="s">
        <v>7</v>
      </c>
      <c r="G49" s="83" t="s">
        <v>60</v>
      </c>
      <c r="H49" s="84">
        <v>43838</v>
      </c>
      <c r="I49" s="264" t="s">
        <v>187</v>
      </c>
      <c r="J49" s="265" t="s">
        <v>411</v>
      </c>
      <c r="K49" s="266">
        <f>K46+7</f>
        <v>43481</v>
      </c>
      <c r="L49" s="266">
        <f>K49+25</f>
        <v>43506</v>
      </c>
      <c r="M49" s="266">
        <f>K49+27</f>
        <v>43508</v>
      </c>
      <c r="N49" s="267">
        <f>K49+30</f>
        <v>43511</v>
      </c>
    </row>
    <row r="50" spans="1:14" ht="26.25" customHeight="1" thickBot="1">
      <c r="A50" s="152" t="s">
        <v>146</v>
      </c>
      <c r="B50" s="153" t="s">
        <v>221</v>
      </c>
      <c r="C50" s="133">
        <v>43840</v>
      </c>
      <c r="D50" s="134" t="s">
        <v>194</v>
      </c>
      <c r="E50" s="134" t="s">
        <v>195</v>
      </c>
      <c r="F50" s="137" t="s">
        <v>124</v>
      </c>
      <c r="G50" s="137" t="s">
        <v>7</v>
      </c>
      <c r="H50" s="95">
        <v>43842</v>
      </c>
      <c r="I50" s="264"/>
      <c r="J50" s="265"/>
      <c r="K50" s="266"/>
      <c r="L50" s="266"/>
      <c r="M50" s="266"/>
      <c r="N50" s="267"/>
    </row>
    <row r="51" spans="1:14" ht="26.25" customHeight="1" thickBot="1">
      <c r="A51" s="85" t="s">
        <v>372</v>
      </c>
      <c r="B51" s="86" t="s">
        <v>373</v>
      </c>
      <c r="C51" s="87">
        <v>43841</v>
      </c>
      <c r="D51" s="88" t="s">
        <v>127</v>
      </c>
      <c r="E51" s="88" t="s">
        <v>128</v>
      </c>
      <c r="F51" s="138" t="s">
        <v>7</v>
      </c>
      <c r="G51" s="138" t="s">
        <v>129</v>
      </c>
      <c r="H51" s="90">
        <v>43843</v>
      </c>
      <c r="I51" s="264"/>
      <c r="J51" s="265"/>
      <c r="K51" s="266"/>
      <c r="L51" s="266"/>
      <c r="M51" s="266"/>
      <c r="N51" s="267"/>
    </row>
    <row r="52" spans="1:14" ht="26.25" customHeight="1" thickBot="1">
      <c r="A52" s="79" t="s">
        <v>362</v>
      </c>
      <c r="B52" s="80" t="s">
        <v>363</v>
      </c>
      <c r="C52" s="81">
        <v>43843</v>
      </c>
      <c r="D52" s="82" t="s">
        <v>151</v>
      </c>
      <c r="E52" s="82" t="s">
        <v>152</v>
      </c>
      <c r="F52" s="82" t="s">
        <v>7</v>
      </c>
      <c r="G52" s="83" t="s">
        <v>60</v>
      </c>
      <c r="H52" s="84">
        <v>43845</v>
      </c>
      <c r="I52" s="264" t="s">
        <v>181</v>
      </c>
      <c r="J52" s="265" t="s">
        <v>412</v>
      </c>
      <c r="K52" s="266">
        <f>K49+7</f>
        <v>43488</v>
      </c>
      <c r="L52" s="266">
        <f>K52+25</f>
        <v>43513</v>
      </c>
      <c r="M52" s="266">
        <f>K52+27</f>
        <v>43515</v>
      </c>
      <c r="N52" s="267">
        <f>K52+30</f>
        <v>43518</v>
      </c>
    </row>
    <row r="53" spans="1:14" ht="26.25" customHeight="1" thickBot="1">
      <c r="A53" s="152" t="s">
        <v>147</v>
      </c>
      <c r="B53" s="153" t="s">
        <v>328</v>
      </c>
      <c r="C53" s="133">
        <v>43847</v>
      </c>
      <c r="D53" s="134" t="s">
        <v>194</v>
      </c>
      <c r="E53" s="134" t="s">
        <v>195</v>
      </c>
      <c r="F53" s="137" t="s">
        <v>124</v>
      </c>
      <c r="G53" s="137" t="s">
        <v>7</v>
      </c>
      <c r="H53" s="95">
        <v>43849</v>
      </c>
      <c r="I53" s="264"/>
      <c r="J53" s="265"/>
      <c r="K53" s="266"/>
      <c r="L53" s="266"/>
      <c r="M53" s="266"/>
      <c r="N53" s="267"/>
    </row>
    <row r="54" spans="1:14" ht="26.25" customHeight="1" thickBot="1">
      <c r="A54" s="85" t="s">
        <v>259</v>
      </c>
      <c r="B54" s="86" t="s">
        <v>374</v>
      </c>
      <c r="C54" s="87">
        <v>43848</v>
      </c>
      <c r="D54" s="88" t="s">
        <v>127</v>
      </c>
      <c r="E54" s="88" t="s">
        <v>128</v>
      </c>
      <c r="F54" s="138" t="s">
        <v>7</v>
      </c>
      <c r="G54" s="138" t="s">
        <v>129</v>
      </c>
      <c r="H54" s="90">
        <v>43850</v>
      </c>
      <c r="I54" s="264"/>
      <c r="J54" s="265"/>
      <c r="K54" s="266"/>
      <c r="L54" s="266"/>
      <c r="M54" s="266"/>
      <c r="N54" s="267"/>
    </row>
    <row r="55" spans="1:14" ht="26.25" customHeight="1" thickBot="1">
      <c r="A55" s="79" t="s">
        <v>364</v>
      </c>
      <c r="B55" s="80" t="s">
        <v>361</v>
      </c>
      <c r="C55" s="81">
        <v>43850</v>
      </c>
      <c r="D55" s="82" t="s">
        <v>151</v>
      </c>
      <c r="E55" s="82" t="s">
        <v>152</v>
      </c>
      <c r="F55" s="82" t="s">
        <v>7</v>
      </c>
      <c r="G55" s="83" t="s">
        <v>60</v>
      </c>
      <c r="H55" s="84">
        <v>43852</v>
      </c>
      <c r="I55" s="264" t="s">
        <v>31</v>
      </c>
      <c r="J55" s="265" t="s">
        <v>395</v>
      </c>
      <c r="K55" s="266">
        <f>K52+7</f>
        <v>43495</v>
      </c>
      <c r="L55" s="266">
        <f>K55+25</f>
        <v>43520</v>
      </c>
      <c r="M55" s="266">
        <f>K55+27</f>
        <v>43522</v>
      </c>
      <c r="N55" s="267">
        <f>K55+30</f>
        <v>43525</v>
      </c>
    </row>
    <row r="56" spans="1:14" ht="26.25" customHeight="1" thickBot="1">
      <c r="A56" s="152" t="s">
        <v>148</v>
      </c>
      <c r="B56" s="153" t="s">
        <v>236</v>
      </c>
      <c r="C56" s="133">
        <v>43854</v>
      </c>
      <c r="D56" s="134" t="s">
        <v>194</v>
      </c>
      <c r="E56" s="134" t="s">
        <v>195</v>
      </c>
      <c r="F56" s="137" t="s">
        <v>124</v>
      </c>
      <c r="G56" s="137" t="s">
        <v>7</v>
      </c>
      <c r="H56" s="95">
        <v>43856</v>
      </c>
      <c r="I56" s="264"/>
      <c r="J56" s="265"/>
      <c r="K56" s="266"/>
      <c r="L56" s="266"/>
      <c r="M56" s="266"/>
      <c r="N56" s="267"/>
    </row>
    <row r="57" spans="1:14" ht="26.25" customHeight="1" thickBot="1">
      <c r="A57" s="85" t="s">
        <v>375</v>
      </c>
      <c r="B57" s="86" t="s">
        <v>373</v>
      </c>
      <c r="C57" s="87">
        <v>43855</v>
      </c>
      <c r="D57" s="88" t="s">
        <v>127</v>
      </c>
      <c r="E57" s="88" t="s">
        <v>128</v>
      </c>
      <c r="F57" s="138" t="s">
        <v>7</v>
      </c>
      <c r="G57" s="138" t="s">
        <v>129</v>
      </c>
      <c r="H57" s="90">
        <v>43857</v>
      </c>
      <c r="I57" s="264"/>
      <c r="J57" s="265"/>
      <c r="K57" s="266"/>
      <c r="L57" s="266"/>
      <c r="M57" s="266"/>
      <c r="N57" s="267"/>
    </row>
    <row r="58" spans="1:14" ht="26.25" customHeight="1" thickBot="1">
      <c r="A58" s="79" t="s">
        <v>365</v>
      </c>
      <c r="B58" s="80" t="s">
        <v>366</v>
      </c>
      <c r="C58" s="81">
        <v>43857</v>
      </c>
      <c r="D58" s="82" t="s">
        <v>151</v>
      </c>
      <c r="E58" s="82" t="s">
        <v>152</v>
      </c>
      <c r="F58" s="82" t="s">
        <v>7</v>
      </c>
      <c r="G58" s="83" t="s">
        <v>60</v>
      </c>
      <c r="H58" s="84">
        <v>43859</v>
      </c>
      <c r="I58" s="264" t="s">
        <v>66</v>
      </c>
      <c r="J58" s="265"/>
      <c r="K58" s="266">
        <f>K55+7</f>
        <v>43502</v>
      </c>
      <c r="L58" s="266">
        <f>K58+25</f>
        <v>43527</v>
      </c>
      <c r="M58" s="266">
        <f>K58+27</f>
        <v>43529</v>
      </c>
      <c r="N58" s="267">
        <f>K58+30</f>
        <v>43532</v>
      </c>
    </row>
    <row r="59" spans="1:14" ht="26.25" customHeight="1" thickBot="1">
      <c r="A59" s="152" t="s">
        <v>345</v>
      </c>
      <c r="B59" s="153" t="s">
        <v>306</v>
      </c>
      <c r="C59" s="133">
        <v>43861</v>
      </c>
      <c r="D59" s="134" t="s">
        <v>194</v>
      </c>
      <c r="E59" s="134" t="s">
        <v>195</v>
      </c>
      <c r="F59" s="137" t="s">
        <v>124</v>
      </c>
      <c r="G59" s="137" t="s">
        <v>7</v>
      </c>
      <c r="H59" s="95">
        <v>43863</v>
      </c>
      <c r="I59" s="264"/>
      <c r="J59" s="265"/>
      <c r="K59" s="266"/>
      <c r="L59" s="266"/>
      <c r="M59" s="266"/>
      <c r="N59" s="267"/>
    </row>
    <row r="60" spans="1:14" ht="26.25" customHeight="1" thickBot="1">
      <c r="A60" s="85" t="s">
        <v>63</v>
      </c>
      <c r="B60" s="86" t="s">
        <v>376</v>
      </c>
      <c r="C60" s="87">
        <v>43862</v>
      </c>
      <c r="D60" s="88" t="s">
        <v>127</v>
      </c>
      <c r="E60" s="88" t="s">
        <v>128</v>
      </c>
      <c r="F60" s="138" t="s">
        <v>7</v>
      </c>
      <c r="G60" s="138" t="s">
        <v>129</v>
      </c>
      <c r="H60" s="90">
        <v>43864</v>
      </c>
      <c r="I60" s="264"/>
      <c r="J60" s="265"/>
      <c r="K60" s="266"/>
      <c r="L60" s="266"/>
      <c r="M60" s="266"/>
      <c r="N60" s="267"/>
    </row>
    <row r="61" spans="1:14" ht="26.25" customHeight="1" thickBot="1">
      <c r="A61" s="79" t="s">
        <v>367</v>
      </c>
      <c r="B61" s="80" t="s">
        <v>368</v>
      </c>
      <c r="C61" s="81">
        <v>43864</v>
      </c>
      <c r="D61" s="82" t="s">
        <v>151</v>
      </c>
      <c r="E61" s="82" t="s">
        <v>152</v>
      </c>
      <c r="F61" s="82" t="s">
        <v>7</v>
      </c>
      <c r="G61" s="83" t="s">
        <v>60</v>
      </c>
      <c r="H61" s="84">
        <v>43866</v>
      </c>
      <c r="I61" s="264" t="s">
        <v>140</v>
      </c>
      <c r="J61" s="265" t="s">
        <v>397</v>
      </c>
      <c r="K61" s="266">
        <f>K58+7</f>
        <v>43509</v>
      </c>
      <c r="L61" s="266">
        <f>K61+25</f>
        <v>43534</v>
      </c>
      <c r="M61" s="266">
        <f>K61+27</f>
        <v>43536</v>
      </c>
      <c r="N61" s="267">
        <f>K61+30</f>
        <v>43539</v>
      </c>
    </row>
    <row r="62" spans="1:14" ht="26.25" customHeight="1" thickBot="1">
      <c r="A62" s="152" t="s">
        <v>230</v>
      </c>
      <c r="B62" s="153" t="s">
        <v>325</v>
      </c>
      <c r="C62" s="133">
        <v>43868</v>
      </c>
      <c r="D62" s="134" t="s">
        <v>194</v>
      </c>
      <c r="E62" s="134" t="s">
        <v>195</v>
      </c>
      <c r="F62" s="137" t="s">
        <v>124</v>
      </c>
      <c r="G62" s="137" t="s">
        <v>7</v>
      </c>
      <c r="H62" s="95">
        <v>43870</v>
      </c>
      <c r="I62" s="264"/>
      <c r="J62" s="265"/>
      <c r="K62" s="266"/>
      <c r="L62" s="266"/>
      <c r="M62" s="266"/>
      <c r="N62" s="267"/>
    </row>
    <row r="63" spans="1:14" ht="26.25" customHeight="1" thickBot="1">
      <c r="A63" s="85" t="s">
        <v>228</v>
      </c>
      <c r="B63" s="86" t="s">
        <v>377</v>
      </c>
      <c r="C63" s="87">
        <v>43869</v>
      </c>
      <c r="D63" s="88" t="s">
        <v>127</v>
      </c>
      <c r="E63" s="88" t="s">
        <v>128</v>
      </c>
      <c r="F63" s="138" t="s">
        <v>7</v>
      </c>
      <c r="G63" s="138" t="s">
        <v>129</v>
      </c>
      <c r="H63" s="90">
        <v>43871</v>
      </c>
      <c r="I63" s="264"/>
      <c r="J63" s="265"/>
      <c r="K63" s="266"/>
      <c r="L63" s="266"/>
      <c r="M63" s="266"/>
      <c r="N63" s="267"/>
    </row>
    <row r="64" spans="1:14" ht="26.25" customHeight="1" thickBot="1">
      <c r="A64" s="79" t="s">
        <v>323</v>
      </c>
      <c r="B64" s="80" t="s">
        <v>361</v>
      </c>
      <c r="C64" s="81">
        <v>43871</v>
      </c>
      <c r="D64" s="82" t="s">
        <v>151</v>
      </c>
      <c r="E64" s="82" t="s">
        <v>152</v>
      </c>
      <c r="F64" s="82" t="s">
        <v>7</v>
      </c>
      <c r="G64" s="83" t="s">
        <v>60</v>
      </c>
      <c r="H64" s="84">
        <v>43873</v>
      </c>
      <c r="I64" s="264" t="s">
        <v>86</v>
      </c>
      <c r="J64" s="265" t="s">
        <v>413</v>
      </c>
      <c r="K64" s="266">
        <f>K61+7</f>
        <v>43516</v>
      </c>
      <c r="L64" s="266">
        <f>K64+25</f>
        <v>43541</v>
      </c>
      <c r="M64" s="266">
        <f>K64+27</f>
        <v>43543</v>
      </c>
      <c r="N64" s="267">
        <f>K64+30</f>
        <v>43546</v>
      </c>
    </row>
    <row r="65" spans="1:14" ht="26.25" customHeight="1" thickBot="1">
      <c r="A65" s="152" t="s">
        <v>159</v>
      </c>
      <c r="B65" s="153" t="s">
        <v>133</v>
      </c>
      <c r="C65" s="133">
        <v>43875</v>
      </c>
      <c r="D65" s="134" t="s">
        <v>194</v>
      </c>
      <c r="E65" s="134" t="s">
        <v>195</v>
      </c>
      <c r="F65" s="137" t="s">
        <v>124</v>
      </c>
      <c r="G65" s="137" t="s">
        <v>7</v>
      </c>
      <c r="H65" s="95">
        <v>43877</v>
      </c>
      <c r="I65" s="264"/>
      <c r="J65" s="265"/>
      <c r="K65" s="266"/>
      <c r="L65" s="266"/>
      <c r="M65" s="266"/>
      <c r="N65" s="267"/>
    </row>
    <row r="66" spans="1:14" ht="26.25" customHeight="1" thickBot="1">
      <c r="A66" s="85" t="s">
        <v>304</v>
      </c>
      <c r="B66" s="86" t="s">
        <v>378</v>
      </c>
      <c r="C66" s="87">
        <v>43876</v>
      </c>
      <c r="D66" s="88" t="s">
        <v>127</v>
      </c>
      <c r="E66" s="88" t="s">
        <v>128</v>
      </c>
      <c r="F66" s="138" t="s">
        <v>7</v>
      </c>
      <c r="G66" s="138" t="s">
        <v>129</v>
      </c>
      <c r="H66" s="90">
        <v>43878</v>
      </c>
      <c r="I66" s="264"/>
      <c r="J66" s="265"/>
      <c r="K66" s="266"/>
      <c r="L66" s="266"/>
      <c r="M66" s="266"/>
      <c r="N66" s="267"/>
    </row>
    <row r="68" spans="9:12" ht="19.5">
      <c r="I68" s="158"/>
      <c r="J68" s="11" t="s">
        <v>14</v>
      </c>
      <c r="L68" s="108" t="s">
        <v>38</v>
      </c>
    </row>
    <row r="69" spans="1:69" ht="20.25" customHeight="1">
      <c r="A69" s="45" t="s">
        <v>13</v>
      </c>
      <c r="B69" s="45"/>
      <c r="C69" s="106"/>
      <c r="D69" s="106"/>
      <c r="E69" s="106"/>
      <c r="F69" s="106"/>
      <c r="G69" s="106"/>
      <c r="H69" s="107"/>
      <c r="I69" s="158"/>
      <c r="J69" s="111" t="s">
        <v>16</v>
      </c>
      <c r="K69" s="109"/>
      <c r="L69" s="1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20.25" customHeight="1">
      <c r="A70" s="45" t="s">
        <v>15</v>
      </c>
      <c r="B70" s="45"/>
      <c r="C70" s="106"/>
      <c r="D70" s="106"/>
      <c r="E70" s="106"/>
      <c r="F70" s="106"/>
      <c r="G70" s="106"/>
      <c r="H70" s="110"/>
      <c r="I70" s="158"/>
      <c r="J70" s="114" t="s">
        <v>244</v>
      </c>
      <c r="K70" s="109"/>
      <c r="L70" s="10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20.25">
      <c r="A71" s="112"/>
      <c r="B71" s="112"/>
      <c r="C71" s="113"/>
      <c r="D71" s="113"/>
      <c r="E71" s="113"/>
      <c r="F71" s="113"/>
      <c r="G71" s="113"/>
      <c r="H71" s="107"/>
      <c r="I71" s="158"/>
      <c r="J71" s="115" t="s">
        <v>245</v>
      </c>
      <c r="K71" s="109"/>
      <c r="L71" s="10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ht="19.5">
      <c r="A72" s="51" t="s">
        <v>17</v>
      </c>
      <c r="B72" s="45"/>
      <c r="C72" s="12"/>
      <c r="D72" s="106"/>
      <c r="E72" s="106"/>
      <c r="F72" s="106"/>
      <c r="G72" s="106"/>
      <c r="H72" s="27"/>
      <c r="I72" s="158"/>
      <c r="J72" s="158"/>
      <c r="K72" s="109"/>
      <c r="L72" s="10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ht="24.75">
      <c r="A73" s="56" t="s">
        <v>18</v>
      </c>
      <c r="B73" s="116" t="s">
        <v>19</v>
      </c>
      <c r="C73" s="13"/>
      <c r="D73" s="14"/>
      <c r="E73" s="14"/>
      <c r="F73" s="14"/>
      <c r="G73" s="14"/>
      <c r="H73" s="28"/>
      <c r="I73" s="117" t="s">
        <v>22</v>
      </c>
      <c r="J73" s="17" t="s">
        <v>50</v>
      </c>
      <c r="K73" s="109"/>
      <c r="L73" s="10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ht="24.75">
      <c r="A74" s="56" t="s">
        <v>20</v>
      </c>
      <c r="B74" s="116" t="s">
        <v>21</v>
      </c>
      <c r="C74" s="13"/>
      <c r="D74" s="15"/>
      <c r="E74" s="15"/>
      <c r="F74" s="15"/>
      <c r="G74" s="15"/>
      <c r="H74" s="117"/>
      <c r="I74" s="117" t="s">
        <v>22</v>
      </c>
      <c r="J74" s="19" t="s">
        <v>51</v>
      </c>
      <c r="K74" s="109"/>
      <c r="L74" s="10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ht="24.75">
      <c r="A75" s="56" t="s">
        <v>32</v>
      </c>
      <c r="B75" s="118" t="s">
        <v>33</v>
      </c>
      <c r="C75" s="32"/>
      <c r="D75" s="32"/>
      <c r="E75" s="32"/>
      <c r="F75" s="32"/>
      <c r="G75" s="32"/>
      <c r="H75" s="117"/>
      <c r="I75" s="117" t="s">
        <v>22</v>
      </c>
      <c r="J75" s="21" t="s">
        <v>23</v>
      </c>
      <c r="K75" s="109"/>
      <c r="L75" s="10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ht="24.75">
      <c r="A76" s="56" t="s">
        <v>34</v>
      </c>
      <c r="B76" s="108" t="s">
        <v>35</v>
      </c>
      <c r="C76" s="113"/>
      <c r="D76" s="18"/>
      <c r="E76" s="18"/>
      <c r="F76" s="18"/>
      <c r="G76" s="18"/>
      <c r="H76" s="117"/>
      <c r="I76" s="117" t="s">
        <v>22</v>
      </c>
      <c r="J76" s="21" t="s">
        <v>24</v>
      </c>
      <c r="K76" s="109"/>
      <c r="L76" s="10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ht="24.75">
      <c r="A77" s="56" t="s">
        <v>36</v>
      </c>
      <c r="B77" s="108" t="s">
        <v>37</v>
      </c>
      <c r="C77" s="113"/>
      <c r="D77" s="20"/>
      <c r="E77" s="20"/>
      <c r="F77" s="20"/>
      <c r="G77" s="20"/>
      <c r="H77" s="117"/>
      <c r="I77" s="117" t="s">
        <v>22</v>
      </c>
      <c r="J77" s="21" t="s">
        <v>246</v>
      </c>
      <c r="K77" s="2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24.75">
      <c r="A78" s="1"/>
      <c r="B78" s="1"/>
      <c r="C78" s="1"/>
      <c r="D78" s="13"/>
      <c r="E78" s="12"/>
      <c r="F78" s="12"/>
      <c r="G78" s="12"/>
      <c r="H78" s="12"/>
      <c r="I78" s="117" t="s">
        <v>22</v>
      </c>
      <c r="J78" s="21" t="s">
        <v>247</v>
      </c>
      <c r="K78" s="2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</sheetData>
  <sheetProtection/>
  <mergeCells count="134">
    <mergeCell ref="I46:I48"/>
    <mergeCell ref="J46:J48"/>
    <mergeCell ref="K46:K48"/>
    <mergeCell ref="L46:L48"/>
    <mergeCell ref="M46:M48"/>
    <mergeCell ref="N46:N48"/>
    <mergeCell ref="M10:M12"/>
    <mergeCell ref="N10:N12"/>
    <mergeCell ref="K16:K18"/>
    <mergeCell ref="I43:I45"/>
    <mergeCell ref="J43:J45"/>
    <mergeCell ref="K43:K45"/>
    <mergeCell ref="L43:L45"/>
    <mergeCell ref="M43:M45"/>
    <mergeCell ref="N43:N45"/>
    <mergeCell ref="I40:I42"/>
    <mergeCell ref="J40:J42"/>
    <mergeCell ref="K40:K42"/>
    <mergeCell ref="L40:L42"/>
    <mergeCell ref="M40:M42"/>
    <mergeCell ref="N40:N42"/>
    <mergeCell ref="I64:I66"/>
    <mergeCell ref="J64:J66"/>
    <mergeCell ref="K64:K66"/>
    <mergeCell ref="L64:L66"/>
    <mergeCell ref="M64:M66"/>
    <mergeCell ref="N64:N66"/>
    <mergeCell ref="L16:L18"/>
    <mergeCell ref="M16:M18"/>
    <mergeCell ref="N16:N18"/>
    <mergeCell ref="L13:L15"/>
    <mergeCell ref="M13:M15"/>
    <mergeCell ref="N13:N15"/>
    <mergeCell ref="M5:M6"/>
    <mergeCell ref="K7:K9"/>
    <mergeCell ref="L7:L9"/>
    <mergeCell ref="M7:M9"/>
    <mergeCell ref="N5:N6"/>
    <mergeCell ref="K5:K6"/>
    <mergeCell ref="N7:N9"/>
    <mergeCell ref="K10:K12"/>
    <mergeCell ref="L10:L12"/>
    <mergeCell ref="G5:G6"/>
    <mergeCell ref="H5:H6"/>
    <mergeCell ref="I5:I6"/>
    <mergeCell ref="I13:I15"/>
    <mergeCell ref="J13:J15"/>
    <mergeCell ref="K13:K15"/>
    <mergeCell ref="J5:J6"/>
    <mergeCell ref="L5:L6"/>
    <mergeCell ref="A5:A6"/>
    <mergeCell ref="B5:B6"/>
    <mergeCell ref="C5:C6"/>
    <mergeCell ref="D5:D6"/>
    <mergeCell ref="E5:E6"/>
    <mergeCell ref="F5:F6"/>
    <mergeCell ref="I16:I18"/>
    <mergeCell ref="J16:J18"/>
    <mergeCell ref="J10:J12"/>
    <mergeCell ref="I7:I9"/>
    <mergeCell ref="J7:J9"/>
    <mergeCell ref="I10:I12"/>
    <mergeCell ref="I19:I21"/>
    <mergeCell ref="J19:J21"/>
    <mergeCell ref="K19:K21"/>
    <mergeCell ref="L19:L21"/>
    <mergeCell ref="M19:M21"/>
    <mergeCell ref="N19:N21"/>
    <mergeCell ref="I22:I24"/>
    <mergeCell ref="J22:J24"/>
    <mergeCell ref="K22:K24"/>
    <mergeCell ref="L22:L24"/>
    <mergeCell ref="M22:M24"/>
    <mergeCell ref="N22:N24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3"/>
    <mergeCell ref="J31:J33"/>
    <mergeCell ref="K31:K33"/>
    <mergeCell ref="L31:L33"/>
    <mergeCell ref="M31:M33"/>
    <mergeCell ref="N31:N33"/>
    <mergeCell ref="I34:I36"/>
    <mergeCell ref="J34:J36"/>
    <mergeCell ref="K34:K36"/>
    <mergeCell ref="L34:L36"/>
    <mergeCell ref="M34:M36"/>
    <mergeCell ref="N34:N36"/>
    <mergeCell ref="I37:I39"/>
    <mergeCell ref="J37:J39"/>
    <mergeCell ref="K37:K39"/>
    <mergeCell ref="L37:L39"/>
    <mergeCell ref="M37:M39"/>
    <mergeCell ref="N37:N39"/>
    <mergeCell ref="I49:I51"/>
    <mergeCell ref="J49:J51"/>
    <mergeCell ref="K49:K51"/>
    <mergeCell ref="L49:L51"/>
    <mergeCell ref="M49:M51"/>
    <mergeCell ref="N49:N51"/>
    <mergeCell ref="I52:I54"/>
    <mergeCell ref="J52:J54"/>
    <mergeCell ref="K52:K54"/>
    <mergeCell ref="L52:L54"/>
    <mergeCell ref="M52:M54"/>
    <mergeCell ref="N52:N54"/>
    <mergeCell ref="I55:I57"/>
    <mergeCell ref="J55:J57"/>
    <mergeCell ref="K55:K57"/>
    <mergeCell ref="L55:L57"/>
    <mergeCell ref="M55:M57"/>
    <mergeCell ref="N55:N57"/>
    <mergeCell ref="I58:I60"/>
    <mergeCell ref="J58:J60"/>
    <mergeCell ref="K58:K60"/>
    <mergeCell ref="L58:L60"/>
    <mergeCell ref="M58:M60"/>
    <mergeCell ref="N58:N60"/>
    <mergeCell ref="I61:I63"/>
    <mergeCell ref="J61:J63"/>
    <mergeCell ref="K61:K63"/>
    <mergeCell ref="L61:L63"/>
    <mergeCell ref="M61:M63"/>
    <mergeCell ref="N61:N63"/>
  </mergeCells>
  <hyperlinks>
    <hyperlink ref="B76" r:id="rId1" display="https://vn.one-line.com/standard-page/demurrage-and-detention-free-time-and-charges"/>
    <hyperlink ref="B77" r:id="rId2" display="https://vn.one-line.com/standard-page/local-charges-and-tariff"/>
    <hyperlink ref="B74" r:id="rId3" display="https://ecomm.one-line.com/ecom/CUP_HOM_3005.do?sessLocale=en"/>
    <hyperlink ref="B73" r:id="rId4" display="https://www.one-line.com/en/vessels "/>
    <hyperlink ref="L68" r:id="rId5" display="http://www.vn.one-line.com/"/>
    <hyperlink ref="J76" r:id="rId6" display="mailto:vn.sgn.exdoc@one-line.com"/>
    <hyperlink ref="J75" r:id="rId7" display="mailto:vn.sgn.ofs.si@one-line.com"/>
  </hyperlinks>
  <printOptions horizontalCentered="1"/>
  <pageMargins left="0" right="0" top="1.5" bottom="0" header="0" footer="0"/>
  <pageSetup fitToHeight="1" fitToWidth="1" horizontalDpi="600" verticalDpi="600" orientation="landscape" paperSize="9" scale="36" r:id="rId9"/>
  <colBreaks count="1" manualBreakCount="1">
    <brk id="13" max="65535" man="1"/>
  </colBreaks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showGridLines="0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2.8515625" style="0" customWidth="1"/>
    <col min="10" max="10" width="19.8515625" style="0" bestFit="1" customWidth="1"/>
    <col min="11" max="11" width="20.8515625" style="0" bestFit="1" customWidth="1"/>
    <col min="12" max="12" width="24.8515625" style="0" customWidth="1"/>
  </cols>
  <sheetData>
    <row r="2" spans="1:20" ht="15.75">
      <c r="A2" s="1"/>
      <c r="B2" s="1"/>
      <c r="C2" s="1"/>
      <c r="D2" s="1"/>
      <c r="E2" s="73"/>
      <c r="F2" s="1"/>
      <c r="G2" s="1"/>
      <c r="H2" s="1"/>
      <c r="I2" s="1"/>
      <c r="J2" s="10" t="s">
        <v>359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9.5">
      <c r="A3" s="2"/>
      <c r="B3" s="2"/>
      <c r="C3" s="3"/>
      <c r="D3" s="29" t="s">
        <v>95</v>
      </c>
      <c r="E3" s="3"/>
      <c r="G3" s="3"/>
      <c r="H3" s="3"/>
      <c r="I3" s="3"/>
      <c r="J3" s="4"/>
      <c r="K3" s="5"/>
      <c r="L3" s="5"/>
      <c r="M3" s="1"/>
      <c r="N3" s="1"/>
      <c r="O3" s="1"/>
      <c r="P3" s="1"/>
      <c r="Q3" s="1"/>
      <c r="R3" s="1"/>
      <c r="S3" s="1"/>
      <c r="T3" s="1"/>
    </row>
    <row r="4" spans="1:20" ht="27.75" thickBot="1">
      <c r="A4" s="2"/>
      <c r="B4" s="2"/>
      <c r="F4" s="6"/>
      <c r="H4" s="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 thickTop="1">
      <c r="A5" s="259" t="s">
        <v>52</v>
      </c>
      <c r="B5" s="259" t="s">
        <v>12</v>
      </c>
      <c r="C5" s="174" t="s">
        <v>0</v>
      </c>
      <c r="D5" s="176" t="s">
        <v>1</v>
      </c>
      <c r="E5" s="176" t="s">
        <v>2</v>
      </c>
      <c r="F5" s="176" t="s">
        <v>3</v>
      </c>
      <c r="G5" s="176" t="s">
        <v>8</v>
      </c>
      <c r="H5" s="174" t="s">
        <v>64</v>
      </c>
      <c r="I5" s="174" t="s">
        <v>122</v>
      </c>
      <c r="J5" s="283" t="s">
        <v>142</v>
      </c>
      <c r="K5" s="283" t="s">
        <v>143</v>
      </c>
      <c r="L5" s="284" t="s">
        <v>144</v>
      </c>
      <c r="M5" s="9"/>
      <c r="N5" s="9"/>
      <c r="O5" s="9"/>
      <c r="P5" s="9"/>
      <c r="Q5" s="9"/>
      <c r="R5" s="9"/>
      <c r="S5" s="9"/>
      <c r="T5" s="9"/>
    </row>
    <row r="6" spans="1:20" ht="31.5" customHeight="1" thickBot="1">
      <c r="A6" s="254"/>
      <c r="B6" s="254"/>
      <c r="C6" s="175"/>
      <c r="D6" s="177"/>
      <c r="E6" s="177"/>
      <c r="F6" s="177"/>
      <c r="G6" s="177"/>
      <c r="H6" s="175"/>
      <c r="I6" s="175"/>
      <c r="J6" s="270"/>
      <c r="K6" s="270"/>
      <c r="L6" s="285"/>
      <c r="M6" s="9"/>
      <c r="N6" s="9"/>
      <c r="O6" s="9"/>
      <c r="P6" s="9"/>
      <c r="Q6" s="9"/>
      <c r="R6" s="9"/>
      <c r="S6" s="9"/>
      <c r="T6" s="9"/>
    </row>
    <row r="7" spans="1:12" ht="30" customHeight="1">
      <c r="A7" s="154" t="s">
        <v>159</v>
      </c>
      <c r="B7" s="155" t="s">
        <v>325</v>
      </c>
      <c r="C7" s="128">
        <v>43805</v>
      </c>
      <c r="D7" s="129" t="s">
        <v>194</v>
      </c>
      <c r="E7" s="129" t="s">
        <v>195</v>
      </c>
      <c r="F7" s="129" t="s">
        <v>124</v>
      </c>
      <c r="G7" s="136" t="s">
        <v>7</v>
      </c>
      <c r="H7" s="84">
        <v>43807</v>
      </c>
      <c r="I7" s="274"/>
      <c r="J7" s="277">
        <f>C9+47</f>
        <v>43855</v>
      </c>
      <c r="K7" s="277">
        <f>C9+48</f>
        <v>43856</v>
      </c>
      <c r="L7" s="280">
        <f>C9+50</f>
        <v>43858</v>
      </c>
    </row>
    <row r="8" spans="1:12" ht="30" customHeight="1">
      <c r="A8" s="152" t="s">
        <v>112</v>
      </c>
      <c r="B8" s="153" t="s">
        <v>216</v>
      </c>
      <c r="C8" s="133">
        <v>43806</v>
      </c>
      <c r="D8" s="134" t="s">
        <v>127</v>
      </c>
      <c r="E8" s="134" t="s">
        <v>128</v>
      </c>
      <c r="F8" s="137" t="s">
        <v>7</v>
      </c>
      <c r="G8" s="137" t="s">
        <v>129</v>
      </c>
      <c r="H8" s="95">
        <v>43808</v>
      </c>
      <c r="I8" s="275"/>
      <c r="J8" s="278"/>
      <c r="K8" s="278"/>
      <c r="L8" s="281"/>
    </row>
    <row r="9" spans="1:12" ht="30" customHeight="1" thickBot="1">
      <c r="A9" s="85" t="s">
        <v>150</v>
      </c>
      <c r="B9" s="86" t="s">
        <v>294</v>
      </c>
      <c r="C9" s="87">
        <v>43808</v>
      </c>
      <c r="D9" s="88" t="s">
        <v>151</v>
      </c>
      <c r="E9" s="88" t="s">
        <v>152</v>
      </c>
      <c r="F9" s="138" t="s">
        <v>7</v>
      </c>
      <c r="G9" s="138" t="s">
        <v>60</v>
      </c>
      <c r="H9" s="90">
        <v>43810</v>
      </c>
      <c r="I9" s="276"/>
      <c r="J9" s="279"/>
      <c r="K9" s="279"/>
      <c r="L9" s="282"/>
    </row>
    <row r="10" spans="1:12" ht="30" customHeight="1">
      <c r="A10" s="79" t="s">
        <v>295</v>
      </c>
      <c r="B10" s="80" t="s">
        <v>328</v>
      </c>
      <c r="C10" s="81">
        <v>43812</v>
      </c>
      <c r="D10" s="82" t="s">
        <v>194</v>
      </c>
      <c r="E10" s="82" t="s">
        <v>195</v>
      </c>
      <c r="F10" s="82" t="s">
        <v>124</v>
      </c>
      <c r="G10" s="83" t="s">
        <v>7</v>
      </c>
      <c r="H10" s="84">
        <v>43814</v>
      </c>
      <c r="I10" s="274"/>
      <c r="J10" s="277">
        <f>C12+47</f>
        <v>43862</v>
      </c>
      <c r="K10" s="277">
        <f>C12+48</f>
        <v>43863</v>
      </c>
      <c r="L10" s="280">
        <f>C12+50</f>
        <v>43865</v>
      </c>
    </row>
    <row r="11" spans="1:12" ht="30" customHeight="1">
      <c r="A11" s="152" t="s">
        <v>141</v>
      </c>
      <c r="B11" s="153" t="s">
        <v>329</v>
      </c>
      <c r="C11" s="133">
        <v>43813</v>
      </c>
      <c r="D11" s="134" t="s">
        <v>127</v>
      </c>
      <c r="E11" s="134" t="s">
        <v>128</v>
      </c>
      <c r="F11" s="137" t="s">
        <v>7</v>
      </c>
      <c r="G11" s="137" t="s">
        <v>129</v>
      </c>
      <c r="H11" s="95">
        <v>43815</v>
      </c>
      <c r="I11" s="275"/>
      <c r="J11" s="278"/>
      <c r="K11" s="278"/>
      <c r="L11" s="281"/>
    </row>
    <row r="12" spans="1:12" ht="30" customHeight="1" thickBot="1">
      <c r="A12" s="85" t="s">
        <v>343</v>
      </c>
      <c r="B12" s="86" t="s">
        <v>344</v>
      </c>
      <c r="C12" s="87">
        <v>43815</v>
      </c>
      <c r="D12" s="88" t="s">
        <v>151</v>
      </c>
      <c r="E12" s="88" t="s">
        <v>152</v>
      </c>
      <c r="F12" s="138" t="s">
        <v>7</v>
      </c>
      <c r="G12" s="138" t="s">
        <v>60</v>
      </c>
      <c r="H12" s="90">
        <v>43817</v>
      </c>
      <c r="I12" s="276"/>
      <c r="J12" s="279"/>
      <c r="K12" s="279"/>
      <c r="L12" s="282"/>
    </row>
    <row r="13" spans="1:12" ht="34.5" customHeight="1">
      <c r="A13" s="79" t="s">
        <v>149</v>
      </c>
      <c r="B13" s="80" t="s">
        <v>325</v>
      </c>
      <c r="C13" s="81">
        <v>43819</v>
      </c>
      <c r="D13" s="82" t="s">
        <v>194</v>
      </c>
      <c r="E13" s="82" t="s">
        <v>195</v>
      </c>
      <c r="F13" s="82" t="s">
        <v>124</v>
      </c>
      <c r="G13" s="83" t="s">
        <v>7</v>
      </c>
      <c r="H13" s="84">
        <v>43821</v>
      </c>
      <c r="I13" s="274"/>
      <c r="J13" s="277">
        <f>C15+47</f>
        <v>43869</v>
      </c>
      <c r="K13" s="277">
        <f>C15+48</f>
        <v>43870</v>
      </c>
      <c r="L13" s="280">
        <f>C15+50</f>
        <v>43872</v>
      </c>
    </row>
    <row r="14" spans="1:12" ht="34.5" customHeight="1">
      <c r="A14" s="152" t="s">
        <v>256</v>
      </c>
      <c r="B14" s="153" t="s">
        <v>330</v>
      </c>
      <c r="C14" s="133">
        <v>43820</v>
      </c>
      <c r="D14" s="134" t="s">
        <v>127</v>
      </c>
      <c r="E14" s="134" t="s">
        <v>128</v>
      </c>
      <c r="F14" s="137" t="s">
        <v>7</v>
      </c>
      <c r="G14" s="137" t="s">
        <v>129</v>
      </c>
      <c r="H14" s="95">
        <v>43822</v>
      </c>
      <c r="I14" s="275"/>
      <c r="J14" s="278"/>
      <c r="K14" s="278"/>
      <c r="L14" s="281"/>
    </row>
    <row r="15" spans="1:12" ht="30" customHeight="1" thickBot="1">
      <c r="A15" s="85" t="s">
        <v>154</v>
      </c>
      <c r="B15" s="86" t="s">
        <v>296</v>
      </c>
      <c r="C15" s="87">
        <v>43822</v>
      </c>
      <c r="D15" s="88" t="s">
        <v>151</v>
      </c>
      <c r="E15" s="88" t="s">
        <v>152</v>
      </c>
      <c r="F15" s="138" t="s">
        <v>7</v>
      </c>
      <c r="G15" s="138" t="s">
        <v>60</v>
      </c>
      <c r="H15" s="90">
        <v>43824</v>
      </c>
      <c r="I15" s="276"/>
      <c r="J15" s="279"/>
      <c r="K15" s="279"/>
      <c r="L15" s="282"/>
    </row>
    <row r="16" spans="1:12" ht="30" customHeight="1">
      <c r="A16" s="79" t="s">
        <v>229</v>
      </c>
      <c r="B16" s="80" t="s">
        <v>328</v>
      </c>
      <c r="C16" s="81">
        <v>43826</v>
      </c>
      <c r="D16" s="82" t="s">
        <v>194</v>
      </c>
      <c r="E16" s="82" t="s">
        <v>195</v>
      </c>
      <c r="F16" s="82" t="s">
        <v>124</v>
      </c>
      <c r="G16" s="83" t="s">
        <v>7</v>
      </c>
      <c r="H16" s="84">
        <v>43828</v>
      </c>
      <c r="I16" s="274"/>
      <c r="J16" s="277">
        <f>C18+47</f>
        <v>43876</v>
      </c>
      <c r="K16" s="277">
        <f>C18+48</f>
        <v>43877</v>
      </c>
      <c r="L16" s="280">
        <f>C18+50</f>
        <v>43879</v>
      </c>
    </row>
    <row r="17" spans="1:12" ht="30" customHeight="1">
      <c r="A17" s="152" t="s">
        <v>348</v>
      </c>
      <c r="B17" s="153" t="s">
        <v>237</v>
      </c>
      <c r="C17" s="133">
        <v>43827</v>
      </c>
      <c r="D17" s="134" t="s">
        <v>127</v>
      </c>
      <c r="E17" s="134" t="s">
        <v>128</v>
      </c>
      <c r="F17" s="137" t="s">
        <v>7</v>
      </c>
      <c r="G17" s="137" t="s">
        <v>129</v>
      </c>
      <c r="H17" s="95">
        <v>43829</v>
      </c>
      <c r="I17" s="275"/>
      <c r="J17" s="278"/>
      <c r="K17" s="278"/>
      <c r="L17" s="281"/>
    </row>
    <row r="18" spans="1:12" ht="30" customHeight="1" thickBot="1">
      <c r="A18" s="85" t="s">
        <v>360</v>
      </c>
      <c r="B18" s="86" t="s">
        <v>361</v>
      </c>
      <c r="C18" s="87">
        <v>43829</v>
      </c>
      <c r="D18" s="88" t="s">
        <v>151</v>
      </c>
      <c r="E18" s="88" t="s">
        <v>152</v>
      </c>
      <c r="F18" s="138" t="s">
        <v>7</v>
      </c>
      <c r="G18" s="138" t="s">
        <v>60</v>
      </c>
      <c r="H18" s="90">
        <v>43831</v>
      </c>
      <c r="I18" s="276"/>
      <c r="J18" s="279"/>
      <c r="K18" s="279"/>
      <c r="L18" s="282"/>
    </row>
    <row r="19" spans="1:12" ht="30" customHeight="1">
      <c r="A19" s="79" t="s">
        <v>145</v>
      </c>
      <c r="B19" s="80" t="s">
        <v>197</v>
      </c>
      <c r="C19" s="81">
        <v>43833</v>
      </c>
      <c r="D19" s="82" t="s">
        <v>194</v>
      </c>
      <c r="E19" s="82" t="s">
        <v>195</v>
      </c>
      <c r="F19" s="82" t="s">
        <v>124</v>
      </c>
      <c r="G19" s="83" t="s">
        <v>7</v>
      </c>
      <c r="H19" s="84">
        <v>43835</v>
      </c>
      <c r="I19" s="274"/>
      <c r="J19" s="277">
        <f>C21+47</f>
        <v>43883</v>
      </c>
      <c r="K19" s="277">
        <f>C21+48</f>
        <v>43884</v>
      </c>
      <c r="L19" s="280">
        <f>C21+50</f>
        <v>43886</v>
      </c>
    </row>
    <row r="20" spans="1:12" ht="30" customHeight="1">
      <c r="A20" s="152" t="s">
        <v>62</v>
      </c>
      <c r="B20" s="153" t="s">
        <v>347</v>
      </c>
      <c r="C20" s="133">
        <v>43834</v>
      </c>
      <c r="D20" s="134" t="s">
        <v>127</v>
      </c>
      <c r="E20" s="134" t="s">
        <v>128</v>
      </c>
      <c r="F20" s="137" t="s">
        <v>7</v>
      </c>
      <c r="G20" s="137" t="s">
        <v>129</v>
      </c>
      <c r="H20" s="95">
        <v>43836</v>
      </c>
      <c r="I20" s="275"/>
      <c r="J20" s="278"/>
      <c r="K20" s="278"/>
      <c r="L20" s="281"/>
    </row>
    <row r="21" spans="1:12" ht="30" customHeight="1" thickBot="1">
      <c r="A21" s="85" t="s">
        <v>331</v>
      </c>
      <c r="B21" s="86" t="s">
        <v>332</v>
      </c>
      <c r="C21" s="87">
        <v>43836</v>
      </c>
      <c r="D21" s="88" t="s">
        <v>151</v>
      </c>
      <c r="E21" s="88" t="s">
        <v>152</v>
      </c>
      <c r="F21" s="138" t="s">
        <v>7</v>
      </c>
      <c r="G21" s="138" t="s">
        <v>60</v>
      </c>
      <c r="H21" s="90">
        <v>43838</v>
      </c>
      <c r="I21" s="276"/>
      <c r="J21" s="279"/>
      <c r="K21" s="279"/>
      <c r="L21" s="282"/>
    </row>
    <row r="22" spans="1:12" ht="30" customHeight="1">
      <c r="A22" s="79" t="s">
        <v>146</v>
      </c>
      <c r="B22" s="80" t="s">
        <v>221</v>
      </c>
      <c r="C22" s="81">
        <v>43840</v>
      </c>
      <c r="D22" s="82" t="s">
        <v>194</v>
      </c>
      <c r="E22" s="82" t="s">
        <v>195</v>
      </c>
      <c r="F22" s="82" t="s">
        <v>124</v>
      </c>
      <c r="G22" s="83" t="s">
        <v>7</v>
      </c>
      <c r="H22" s="84">
        <v>43842</v>
      </c>
      <c r="I22" s="274"/>
      <c r="J22" s="277">
        <f>C24+47</f>
        <v>43890</v>
      </c>
      <c r="K22" s="277">
        <f>C24+48</f>
        <v>43891</v>
      </c>
      <c r="L22" s="280">
        <f>C24+50</f>
        <v>43893</v>
      </c>
    </row>
    <row r="23" spans="1:12" ht="30" customHeight="1">
      <c r="A23" s="152" t="s">
        <v>372</v>
      </c>
      <c r="B23" s="153" t="s">
        <v>373</v>
      </c>
      <c r="C23" s="133">
        <v>43841</v>
      </c>
      <c r="D23" s="134" t="s">
        <v>127</v>
      </c>
      <c r="E23" s="134" t="s">
        <v>128</v>
      </c>
      <c r="F23" s="137" t="s">
        <v>7</v>
      </c>
      <c r="G23" s="137" t="s">
        <v>129</v>
      </c>
      <c r="H23" s="95">
        <v>43843</v>
      </c>
      <c r="I23" s="275"/>
      <c r="J23" s="278"/>
      <c r="K23" s="278"/>
      <c r="L23" s="281"/>
    </row>
    <row r="24" spans="1:12" ht="30" customHeight="1" thickBot="1">
      <c r="A24" s="85" t="s">
        <v>362</v>
      </c>
      <c r="B24" s="86" t="s">
        <v>363</v>
      </c>
      <c r="C24" s="87">
        <v>43843</v>
      </c>
      <c r="D24" s="88" t="s">
        <v>151</v>
      </c>
      <c r="E24" s="88" t="s">
        <v>152</v>
      </c>
      <c r="F24" s="138" t="s">
        <v>7</v>
      </c>
      <c r="G24" s="138" t="s">
        <v>60</v>
      </c>
      <c r="H24" s="90">
        <v>43845</v>
      </c>
      <c r="I24" s="276"/>
      <c r="J24" s="279"/>
      <c r="K24" s="279"/>
      <c r="L24" s="282"/>
    </row>
    <row r="25" spans="1:12" ht="30" customHeight="1">
      <c r="A25" s="79" t="s">
        <v>147</v>
      </c>
      <c r="B25" s="80" t="s">
        <v>328</v>
      </c>
      <c r="C25" s="81">
        <v>43847</v>
      </c>
      <c r="D25" s="82" t="s">
        <v>194</v>
      </c>
      <c r="E25" s="82" t="s">
        <v>195</v>
      </c>
      <c r="F25" s="82" t="s">
        <v>124</v>
      </c>
      <c r="G25" s="83" t="s">
        <v>7</v>
      </c>
      <c r="H25" s="84">
        <v>43849</v>
      </c>
      <c r="I25" s="274"/>
      <c r="J25" s="277">
        <f>C27+47</f>
        <v>43897</v>
      </c>
      <c r="K25" s="277">
        <f>C27+48</f>
        <v>43898</v>
      </c>
      <c r="L25" s="280">
        <f>C27+50</f>
        <v>43900</v>
      </c>
    </row>
    <row r="26" spans="1:12" ht="30" customHeight="1">
      <c r="A26" s="152" t="s">
        <v>259</v>
      </c>
      <c r="B26" s="153" t="s">
        <v>374</v>
      </c>
      <c r="C26" s="133">
        <v>43848</v>
      </c>
      <c r="D26" s="134" t="s">
        <v>127</v>
      </c>
      <c r="E26" s="134" t="s">
        <v>128</v>
      </c>
      <c r="F26" s="137" t="s">
        <v>7</v>
      </c>
      <c r="G26" s="137" t="s">
        <v>129</v>
      </c>
      <c r="H26" s="95">
        <v>43850</v>
      </c>
      <c r="I26" s="275"/>
      <c r="J26" s="278"/>
      <c r="K26" s="278"/>
      <c r="L26" s="281"/>
    </row>
    <row r="27" spans="1:12" ht="30" customHeight="1" thickBot="1">
      <c r="A27" s="85" t="s">
        <v>364</v>
      </c>
      <c r="B27" s="86" t="s">
        <v>361</v>
      </c>
      <c r="C27" s="87">
        <v>43850</v>
      </c>
      <c r="D27" s="88" t="s">
        <v>151</v>
      </c>
      <c r="E27" s="88" t="s">
        <v>152</v>
      </c>
      <c r="F27" s="138" t="s">
        <v>7</v>
      </c>
      <c r="G27" s="138" t="s">
        <v>60</v>
      </c>
      <c r="H27" s="90">
        <v>43852</v>
      </c>
      <c r="I27" s="276"/>
      <c r="J27" s="279"/>
      <c r="K27" s="279"/>
      <c r="L27" s="282"/>
    </row>
    <row r="28" spans="1:12" ht="30" customHeight="1">
      <c r="A28" s="79" t="s">
        <v>148</v>
      </c>
      <c r="B28" s="80" t="s">
        <v>236</v>
      </c>
      <c r="C28" s="81">
        <v>43854</v>
      </c>
      <c r="D28" s="82" t="s">
        <v>194</v>
      </c>
      <c r="E28" s="82" t="s">
        <v>195</v>
      </c>
      <c r="F28" s="82" t="s">
        <v>124</v>
      </c>
      <c r="G28" s="83" t="s">
        <v>7</v>
      </c>
      <c r="H28" s="84">
        <v>43856</v>
      </c>
      <c r="I28" s="274"/>
      <c r="J28" s="277">
        <f>C30+47</f>
        <v>43904</v>
      </c>
      <c r="K28" s="277">
        <f>C30+48</f>
        <v>43905</v>
      </c>
      <c r="L28" s="280">
        <f>C30+50</f>
        <v>43907</v>
      </c>
    </row>
    <row r="29" spans="1:12" ht="30" customHeight="1">
      <c r="A29" s="152" t="s">
        <v>375</v>
      </c>
      <c r="B29" s="153" t="s">
        <v>373</v>
      </c>
      <c r="C29" s="133">
        <v>43855</v>
      </c>
      <c r="D29" s="134" t="s">
        <v>127</v>
      </c>
      <c r="E29" s="134" t="s">
        <v>128</v>
      </c>
      <c r="F29" s="137" t="s">
        <v>7</v>
      </c>
      <c r="G29" s="137" t="s">
        <v>129</v>
      </c>
      <c r="H29" s="95">
        <v>43857</v>
      </c>
      <c r="I29" s="275"/>
      <c r="J29" s="278"/>
      <c r="K29" s="278"/>
      <c r="L29" s="281"/>
    </row>
    <row r="30" spans="1:12" ht="30" customHeight="1" thickBot="1">
      <c r="A30" s="85" t="s">
        <v>365</v>
      </c>
      <c r="B30" s="86" t="s">
        <v>366</v>
      </c>
      <c r="C30" s="87">
        <v>43857</v>
      </c>
      <c r="D30" s="88" t="s">
        <v>151</v>
      </c>
      <c r="E30" s="88" t="s">
        <v>152</v>
      </c>
      <c r="F30" s="138" t="s">
        <v>7</v>
      </c>
      <c r="G30" s="138" t="s">
        <v>60</v>
      </c>
      <c r="H30" s="90">
        <v>43859</v>
      </c>
      <c r="I30" s="276"/>
      <c r="J30" s="279"/>
      <c r="K30" s="279"/>
      <c r="L30" s="282"/>
    </row>
    <row r="31" spans="1:12" ht="30" customHeight="1">
      <c r="A31" s="79" t="s">
        <v>345</v>
      </c>
      <c r="B31" s="80" t="s">
        <v>306</v>
      </c>
      <c r="C31" s="81">
        <v>43861</v>
      </c>
      <c r="D31" s="82" t="s">
        <v>194</v>
      </c>
      <c r="E31" s="82" t="s">
        <v>195</v>
      </c>
      <c r="F31" s="82" t="s">
        <v>124</v>
      </c>
      <c r="G31" s="83" t="s">
        <v>7</v>
      </c>
      <c r="H31" s="84">
        <v>43863</v>
      </c>
      <c r="I31" s="274"/>
      <c r="J31" s="277">
        <f>C33+47</f>
        <v>43911</v>
      </c>
      <c r="K31" s="277">
        <f>C33+48</f>
        <v>43912</v>
      </c>
      <c r="L31" s="280">
        <f>C33+50</f>
        <v>43914</v>
      </c>
    </row>
    <row r="32" spans="1:12" ht="30" customHeight="1">
      <c r="A32" s="152" t="s">
        <v>63</v>
      </c>
      <c r="B32" s="153" t="s">
        <v>376</v>
      </c>
      <c r="C32" s="133">
        <v>43862</v>
      </c>
      <c r="D32" s="134" t="s">
        <v>127</v>
      </c>
      <c r="E32" s="134" t="s">
        <v>128</v>
      </c>
      <c r="F32" s="137" t="s">
        <v>7</v>
      </c>
      <c r="G32" s="137" t="s">
        <v>129</v>
      </c>
      <c r="H32" s="95">
        <v>43864</v>
      </c>
      <c r="I32" s="275"/>
      <c r="J32" s="278"/>
      <c r="K32" s="278"/>
      <c r="L32" s="281"/>
    </row>
    <row r="33" spans="1:12" ht="30" customHeight="1" thickBot="1">
      <c r="A33" s="85" t="s">
        <v>367</v>
      </c>
      <c r="B33" s="86" t="s">
        <v>368</v>
      </c>
      <c r="C33" s="87">
        <v>43864</v>
      </c>
      <c r="D33" s="88" t="s">
        <v>151</v>
      </c>
      <c r="E33" s="88" t="s">
        <v>152</v>
      </c>
      <c r="F33" s="138" t="s">
        <v>7</v>
      </c>
      <c r="G33" s="138" t="s">
        <v>60</v>
      </c>
      <c r="H33" s="90">
        <v>43866</v>
      </c>
      <c r="I33" s="276"/>
      <c r="J33" s="279"/>
      <c r="K33" s="279"/>
      <c r="L33" s="282"/>
    </row>
    <row r="35" spans="8:11" ht="19.5">
      <c r="H35" s="158"/>
      <c r="I35" s="11" t="s">
        <v>14</v>
      </c>
      <c r="K35" s="108" t="s">
        <v>38</v>
      </c>
    </row>
    <row r="36" spans="1:20" ht="19.5">
      <c r="A36" s="45" t="s">
        <v>13</v>
      </c>
      <c r="B36" s="45"/>
      <c r="C36" s="106"/>
      <c r="D36" s="106"/>
      <c r="E36" s="106"/>
      <c r="F36" s="106"/>
      <c r="G36" s="106"/>
      <c r="H36" s="158"/>
      <c r="I36" s="111" t="s">
        <v>16</v>
      </c>
      <c r="J36" s="109"/>
      <c r="K36" s="109"/>
      <c r="M36" s="1"/>
      <c r="N36" s="1"/>
      <c r="O36" s="1"/>
      <c r="P36" s="1"/>
      <c r="Q36" s="1"/>
      <c r="R36" s="1"/>
      <c r="S36" s="1"/>
      <c r="T36" s="1"/>
    </row>
    <row r="37" spans="1:20" ht="20.25">
      <c r="A37" s="45" t="s">
        <v>15</v>
      </c>
      <c r="B37" s="45"/>
      <c r="C37" s="106"/>
      <c r="D37" s="106"/>
      <c r="E37" s="106"/>
      <c r="F37" s="106"/>
      <c r="G37" s="106"/>
      <c r="H37" s="158"/>
      <c r="I37" s="114" t="s">
        <v>244</v>
      </c>
      <c r="J37" s="109"/>
      <c r="K37" s="109"/>
      <c r="L37" s="1"/>
      <c r="M37" s="1"/>
      <c r="N37" s="1"/>
      <c r="O37" s="1"/>
      <c r="P37" s="1"/>
      <c r="Q37" s="1"/>
      <c r="R37" s="1"/>
      <c r="S37" s="1"/>
      <c r="T37" s="1"/>
    </row>
    <row r="38" spans="1:20" ht="20.25">
      <c r="A38" s="112"/>
      <c r="B38" s="112"/>
      <c r="C38" s="113"/>
      <c r="D38" s="113"/>
      <c r="E38" s="113"/>
      <c r="F38" s="113"/>
      <c r="G38" s="113"/>
      <c r="H38" s="158"/>
      <c r="I38" s="115" t="s">
        <v>245</v>
      </c>
      <c r="J38" s="109"/>
      <c r="K38" s="109"/>
      <c r="L38" s="1"/>
      <c r="M38" s="1"/>
      <c r="N38" s="1"/>
      <c r="O38" s="1"/>
      <c r="P38" s="1"/>
      <c r="Q38" s="1"/>
      <c r="R38" s="1"/>
      <c r="S38" s="1"/>
      <c r="T38" s="1"/>
    </row>
    <row r="39" spans="1:20" ht="19.5">
      <c r="A39" s="51" t="s">
        <v>17</v>
      </c>
      <c r="B39" s="45"/>
      <c r="C39" s="12"/>
      <c r="D39" s="106"/>
      <c r="E39" s="106"/>
      <c r="F39" s="106"/>
      <c r="G39" s="106"/>
      <c r="H39" s="158"/>
      <c r="I39" s="158"/>
      <c r="J39" s="109"/>
      <c r="K39" s="109"/>
      <c r="L39" s="1"/>
      <c r="M39" s="1"/>
      <c r="N39" s="1"/>
      <c r="O39" s="1"/>
      <c r="P39" s="1"/>
      <c r="Q39" s="1"/>
      <c r="R39" s="1"/>
      <c r="S39" s="1"/>
      <c r="T39" s="1"/>
    </row>
    <row r="40" spans="1:20" ht="24.75">
      <c r="A40" s="56" t="s">
        <v>18</v>
      </c>
      <c r="B40" s="116" t="s">
        <v>19</v>
      </c>
      <c r="C40" s="13"/>
      <c r="D40" s="14"/>
      <c r="E40" s="14"/>
      <c r="F40" s="14"/>
      <c r="G40" s="14"/>
      <c r="H40" s="117" t="s">
        <v>22</v>
      </c>
      <c r="I40" s="17" t="s">
        <v>50</v>
      </c>
      <c r="J40" s="109"/>
      <c r="K40" s="109"/>
      <c r="L40" s="1"/>
      <c r="M40" s="1"/>
      <c r="N40" s="1"/>
      <c r="O40" s="1"/>
      <c r="P40" s="1"/>
      <c r="Q40" s="1"/>
      <c r="R40" s="1"/>
      <c r="S40" s="1"/>
      <c r="T40" s="1"/>
    </row>
    <row r="41" spans="1:20" ht="24.75">
      <c r="A41" s="56" t="s">
        <v>20</v>
      </c>
      <c r="B41" s="116" t="s">
        <v>21</v>
      </c>
      <c r="C41" s="13"/>
      <c r="D41" s="15"/>
      <c r="E41" s="15"/>
      <c r="F41" s="15"/>
      <c r="G41" s="15"/>
      <c r="H41" s="117" t="s">
        <v>22</v>
      </c>
      <c r="I41" s="19" t="s">
        <v>51</v>
      </c>
      <c r="J41" s="109"/>
      <c r="K41" s="109"/>
      <c r="L41" s="1"/>
      <c r="M41" s="1"/>
      <c r="N41" s="1"/>
      <c r="O41" s="1"/>
      <c r="P41" s="1"/>
      <c r="Q41" s="1"/>
      <c r="R41" s="1"/>
      <c r="S41" s="1"/>
      <c r="T41" s="1"/>
    </row>
    <row r="42" spans="1:20" ht="24.75">
      <c r="A42" s="56" t="s">
        <v>32</v>
      </c>
      <c r="B42" s="118" t="s">
        <v>33</v>
      </c>
      <c r="C42" s="32"/>
      <c r="D42" s="32"/>
      <c r="E42" s="32"/>
      <c r="F42" s="32"/>
      <c r="G42" s="32"/>
      <c r="H42" s="117" t="s">
        <v>22</v>
      </c>
      <c r="I42" s="21" t="s">
        <v>23</v>
      </c>
      <c r="J42" s="109"/>
      <c r="K42" s="109"/>
      <c r="L42" s="1"/>
      <c r="M42" s="1"/>
      <c r="N42" s="1"/>
      <c r="O42" s="1"/>
      <c r="P42" s="1"/>
      <c r="Q42" s="1"/>
      <c r="R42" s="1"/>
      <c r="S42" s="1"/>
      <c r="T42" s="1"/>
    </row>
    <row r="43" spans="1:20" ht="24.75">
      <c r="A43" s="56" t="s">
        <v>34</v>
      </c>
      <c r="B43" s="108" t="s">
        <v>35</v>
      </c>
      <c r="C43" s="113"/>
      <c r="D43" s="18"/>
      <c r="E43" s="18"/>
      <c r="F43" s="18"/>
      <c r="G43" s="18"/>
      <c r="H43" s="117" t="s">
        <v>22</v>
      </c>
      <c r="I43" s="21" t="s">
        <v>24</v>
      </c>
      <c r="J43" s="109"/>
      <c r="K43" s="109"/>
      <c r="L43" s="1"/>
      <c r="M43" s="1"/>
      <c r="N43" s="1"/>
      <c r="O43" s="1"/>
      <c r="P43" s="1"/>
      <c r="Q43" s="1"/>
      <c r="R43" s="1"/>
      <c r="S43" s="1"/>
      <c r="T43" s="1"/>
    </row>
    <row r="44" spans="1:20" ht="24.75">
      <c r="A44" s="56" t="s">
        <v>36</v>
      </c>
      <c r="B44" s="108" t="s">
        <v>37</v>
      </c>
      <c r="C44" s="113"/>
      <c r="D44" s="20"/>
      <c r="E44" s="20"/>
      <c r="F44" s="20"/>
      <c r="G44" s="20"/>
      <c r="H44" s="117" t="s">
        <v>22</v>
      </c>
      <c r="I44" s="21" t="s">
        <v>246</v>
      </c>
      <c r="J44" s="26"/>
      <c r="L44" s="1"/>
      <c r="M44" s="1"/>
      <c r="N44" s="1"/>
      <c r="O44" s="1"/>
      <c r="P44" s="1"/>
      <c r="Q44" s="1"/>
      <c r="R44" s="1"/>
      <c r="S44" s="1"/>
      <c r="T44" s="1"/>
    </row>
    <row r="45" spans="1:20" ht="24.75">
      <c r="A45" s="1"/>
      <c r="B45" s="1"/>
      <c r="C45" s="1"/>
      <c r="D45" s="13"/>
      <c r="E45" s="12"/>
      <c r="F45" s="12"/>
      <c r="G45" s="12"/>
      <c r="H45" s="117" t="s">
        <v>22</v>
      </c>
      <c r="I45" s="21" t="s">
        <v>247</v>
      </c>
      <c r="J45" s="26"/>
      <c r="L45" s="1"/>
      <c r="M45" s="1"/>
      <c r="N45" s="1"/>
      <c r="O45" s="1"/>
      <c r="P45" s="1"/>
      <c r="Q45" s="1"/>
      <c r="R45" s="1"/>
      <c r="S45" s="1"/>
      <c r="T45" s="1"/>
    </row>
  </sheetData>
  <sheetProtection/>
  <mergeCells count="48">
    <mergeCell ref="J5:J6"/>
    <mergeCell ref="G5:G6"/>
    <mergeCell ref="H5:H6"/>
    <mergeCell ref="K10:K12"/>
    <mergeCell ref="L10:L12"/>
    <mergeCell ref="I5:I6"/>
    <mergeCell ref="I28:I30"/>
    <mergeCell ref="J13:J15"/>
    <mergeCell ref="K13:K15"/>
    <mergeCell ref="L13:L15"/>
    <mergeCell ref="K25:K27"/>
    <mergeCell ref="J28:J30"/>
    <mergeCell ref="L25:L27"/>
    <mergeCell ref="K5:K6"/>
    <mergeCell ref="L5:L6"/>
    <mergeCell ref="A5:A6"/>
    <mergeCell ref="B5:B6"/>
    <mergeCell ref="C5:C6"/>
    <mergeCell ref="D5:D6"/>
    <mergeCell ref="E5:E6"/>
    <mergeCell ref="F5:F6"/>
    <mergeCell ref="I19:I21"/>
    <mergeCell ref="J19:J21"/>
    <mergeCell ref="K19:K21"/>
    <mergeCell ref="L19:L21"/>
    <mergeCell ref="J22:J24"/>
    <mergeCell ref="K22:K24"/>
    <mergeCell ref="I22:I24"/>
    <mergeCell ref="L31:L33"/>
    <mergeCell ref="J16:J18"/>
    <mergeCell ref="K16:K18"/>
    <mergeCell ref="L16:L18"/>
    <mergeCell ref="I25:I27"/>
    <mergeCell ref="J25:J27"/>
    <mergeCell ref="I16:I18"/>
    <mergeCell ref="K28:K30"/>
    <mergeCell ref="L28:L30"/>
    <mergeCell ref="L22:L24"/>
    <mergeCell ref="I31:I33"/>
    <mergeCell ref="J31:J33"/>
    <mergeCell ref="J7:J9"/>
    <mergeCell ref="K7:K9"/>
    <mergeCell ref="L7:L9"/>
    <mergeCell ref="I7:I9"/>
    <mergeCell ref="I10:I12"/>
    <mergeCell ref="J10:J12"/>
    <mergeCell ref="K31:K33"/>
    <mergeCell ref="I13:I15"/>
  </mergeCells>
  <hyperlinks>
    <hyperlink ref="B43" r:id="rId1" display="https://vn.one-line.com/standard-page/demurrage-and-detention-free-time-and-charges"/>
    <hyperlink ref="B44" r:id="rId2" display="https://vn.one-line.com/standard-page/local-charges-and-tariff"/>
    <hyperlink ref="B41" r:id="rId3" display="https://ecomm.one-line.com/ecom/CUP_HOM_3005.do?sessLocale=en"/>
    <hyperlink ref="B40" r:id="rId4" display="https://www.one-line.com/en/vessels "/>
    <hyperlink ref="K35" r:id="rId5" display="http://www.vn.one-line.com/"/>
    <hyperlink ref="I43" r:id="rId6" display="mailto:vn.sgn.exdoc@one-line.com"/>
    <hyperlink ref="I42" r:id="rId7" display="mailto:vn.sgn.ofs.si@one-line.com"/>
  </hyperlinks>
  <printOptions horizontalCentered="1"/>
  <pageMargins left="0" right="0" top="1.5" bottom="0" header="0" footer="0"/>
  <pageSetup fitToHeight="1" fitToWidth="1" horizontalDpi="600" verticalDpi="600" orientation="landscape" paperSize="9" scale="37" r:id="rId9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showGridLines="0" view="pageBreakPreview" zoomScale="55" zoomScaleNormal="50" zoomScaleSheetLayoutView="55" zoomScalePageLayoutView="0" workbookViewId="0" topLeftCell="A1">
      <selection activeCell="I37" sqref="I37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4.140625" style="0" customWidth="1"/>
    <col min="10" max="10" width="19.8515625" style="0" bestFit="1" customWidth="1"/>
    <col min="11" max="11" width="20.8515625" style="0" bestFit="1" customWidth="1"/>
    <col min="12" max="12" width="18.00390625" style="0" bestFit="1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91"/>
      <c r="J1" s="10"/>
      <c r="K1" s="1"/>
      <c r="L1" s="1"/>
    </row>
    <row r="2" spans="1:12" ht="15.75">
      <c r="A2" s="2"/>
      <c r="B2" s="2"/>
      <c r="C2" s="3"/>
      <c r="D2" s="3"/>
      <c r="E2" s="73"/>
      <c r="F2" s="3"/>
      <c r="G2" s="3"/>
      <c r="H2" s="3"/>
      <c r="I2" s="3"/>
      <c r="J2" s="10" t="s">
        <v>359</v>
      </c>
      <c r="K2" s="5"/>
      <c r="L2" s="5"/>
    </row>
    <row r="3" spans="1:12" ht="49.5">
      <c r="A3" s="2"/>
      <c r="B3" s="2"/>
      <c r="D3" s="29" t="s">
        <v>43</v>
      </c>
      <c r="F3" s="6"/>
      <c r="H3" s="6"/>
      <c r="J3" s="1"/>
      <c r="K3" s="1"/>
      <c r="L3" s="1"/>
    </row>
    <row r="4" spans="1:12" ht="27.75" thickBot="1">
      <c r="A4" s="2"/>
      <c r="B4" s="2"/>
      <c r="C4" s="5"/>
      <c r="D4" s="5"/>
      <c r="E4" s="8"/>
      <c r="F4" s="8"/>
      <c r="G4" s="8"/>
      <c r="H4" s="8"/>
      <c r="I4" s="8"/>
      <c r="J4" s="4"/>
      <c r="K4" s="30"/>
      <c r="L4" s="30"/>
    </row>
    <row r="5" spans="1:12" ht="37.5" customHeight="1" thickTop="1">
      <c r="A5" s="259" t="s">
        <v>52</v>
      </c>
      <c r="B5" s="259" t="s">
        <v>12</v>
      </c>
      <c r="C5" s="174" t="s">
        <v>0</v>
      </c>
      <c r="D5" s="176" t="s">
        <v>1</v>
      </c>
      <c r="E5" s="176" t="s">
        <v>2</v>
      </c>
      <c r="F5" s="176" t="s">
        <v>3</v>
      </c>
      <c r="G5" s="176" t="s">
        <v>8</v>
      </c>
      <c r="H5" s="174" t="s">
        <v>64</v>
      </c>
      <c r="I5" s="174" t="s">
        <v>122</v>
      </c>
      <c r="J5" s="283" t="s">
        <v>44</v>
      </c>
      <c r="K5" s="283" t="s">
        <v>9</v>
      </c>
      <c r="L5" s="284" t="s">
        <v>10</v>
      </c>
    </row>
    <row r="6" spans="1:12" ht="27.75" customHeight="1" thickBot="1">
      <c r="A6" s="254"/>
      <c r="B6" s="254"/>
      <c r="C6" s="175"/>
      <c r="D6" s="177"/>
      <c r="E6" s="177"/>
      <c r="F6" s="177"/>
      <c r="G6" s="177"/>
      <c r="H6" s="175"/>
      <c r="I6" s="175"/>
      <c r="J6" s="270"/>
      <c r="K6" s="270"/>
      <c r="L6" s="285"/>
    </row>
    <row r="7" spans="1:12" ht="22.5" customHeight="1">
      <c r="A7" s="154" t="s">
        <v>159</v>
      </c>
      <c r="B7" s="155" t="s">
        <v>325</v>
      </c>
      <c r="C7" s="128">
        <v>43805</v>
      </c>
      <c r="D7" s="129" t="s">
        <v>194</v>
      </c>
      <c r="E7" s="129" t="s">
        <v>195</v>
      </c>
      <c r="F7" s="129" t="s">
        <v>124</v>
      </c>
      <c r="G7" s="136" t="s">
        <v>7</v>
      </c>
      <c r="H7" s="84">
        <v>43807</v>
      </c>
      <c r="I7" s="274"/>
      <c r="J7" s="218">
        <f>C9+37</f>
        <v>43845</v>
      </c>
      <c r="K7" s="218">
        <f>C9+42</f>
        <v>43850</v>
      </c>
      <c r="L7" s="287">
        <f>C9+48</f>
        <v>43856</v>
      </c>
    </row>
    <row r="8" spans="1:12" ht="22.5" customHeight="1">
      <c r="A8" s="152" t="s">
        <v>112</v>
      </c>
      <c r="B8" s="153" t="s">
        <v>216</v>
      </c>
      <c r="C8" s="133">
        <v>43806</v>
      </c>
      <c r="D8" s="134" t="s">
        <v>127</v>
      </c>
      <c r="E8" s="134" t="s">
        <v>128</v>
      </c>
      <c r="F8" s="137" t="s">
        <v>7</v>
      </c>
      <c r="G8" s="137" t="s">
        <v>129</v>
      </c>
      <c r="H8" s="95">
        <v>43808</v>
      </c>
      <c r="I8" s="275"/>
      <c r="J8" s="286"/>
      <c r="K8" s="286"/>
      <c r="L8" s="288"/>
    </row>
    <row r="9" spans="1:12" ht="22.5" customHeight="1" thickBot="1">
      <c r="A9" s="85" t="s">
        <v>150</v>
      </c>
      <c r="B9" s="86" t="s">
        <v>294</v>
      </c>
      <c r="C9" s="87">
        <v>43808</v>
      </c>
      <c r="D9" s="88" t="s">
        <v>151</v>
      </c>
      <c r="E9" s="88" t="s">
        <v>152</v>
      </c>
      <c r="F9" s="138" t="s">
        <v>7</v>
      </c>
      <c r="G9" s="138" t="s">
        <v>60</v>
      </c>
      <c r="H9" s="90">
        <v>43810</v>
      </c>
      <c r="I9" s="276"/>
      <c r="J9" s="219"/>
      <c r="K9" s="219"/>
      <c r="L9" s="289"/>
    </row>
    <row r="10" spans="1:12" ht="22.5" customHeight="1">
      <c r="A10" s="79" t="s">
        <v>295</v>
      </c>
      <c r="B10" s="80" t="s">
        <v>328</v>
      </c>
      <c r="C10" s="81">
        <v>43812</v>
      </c>
      <c r="D10" s="82" t="s">
        <v>194</v>
      </c>
      <c r="E10" s="82" t="s">
        <v>195</v>
      </c>
      <c r="F10" s="82" t="s">
        <v>124</v>
      </c>
      <c r="G10" s="83" t="s">
        <v>7</v>
      </c>
      <c r="H10" s="84">
        <v>43814</v>
      </c>
      <c r="I10" s="274"/>
      <c r="J10" s="218">
        <f>C12+37</f>
        <v>43852</v>
      </c>
      <c r="K10" s="218">
        <f>C12+42</f>
        <v>43857</v>
      </c>
      <c r="L10" s="287">
        <f>C12+48</f>
        <v>43863</v>
      </c>
    </row>
    <row r="11" spans="1:12" ht="22.5" customHeight="1">
      <c r="A11" s="152" t="s">
        <v>141</v>
      </c>
      <c r="B11" s="153" t="s">
        <v>329</v>
      </c>
      <c r="C11" s="133">
        <v>43813</v>
      </c>
      <c r="D11" s="134" t="s">
        <v>127</v>
      </c>
      <c r="E11" s="134" t="s">
        <v>128</v>
      </c>
      <c r="F11" s="137" t="s">
        <v>7</v>
      </c>
      <c r="G11" s="137" t="s">
        <v>129</v>
      </c>
      <c r="H11" s="95">
        <v>43815</v>
      </c>
      <c r="I11" s="275"/>
      <c r="J11" s="286"/>
      <c r="K11" s="286"/>
      <c r="L11" s="288"/>
    </row>
    <row r="12" spans="1:12" ht="22.5" customHeight="1" thickBot="1">
      <c r="A12" s="85" t="s">
        <v>343</v>
      </c>
      <c r="B12" s="86" t="s">
        <v>344</v>
      </c>
      <c r="C12" s="87">
        <v>43815</v>
      </c>
      <c r="D12" s="88" t="s">
        <v>151</v>
      </c>
      <c r="E12" s="88" t="s">
        <v>152</v>
      </c>
      <c r="F12" s="138" t="s">
        <v>7</v>
      </c>
      <c r="G12" s="138" t="s">
        <v>60</v>
      </c>
      <c r="H12" s="90">
        <v>43817</v>
      </c>
      <c r="I12" s="276"/>
      <c r="J12" s="219"/>
      <c r="K12" s="219"/>
      <c r="L12" s="289"/>
    </row>
    <row r="13" spans="1:12" ht="22.5" customHeight="1">
      <c r="A13" s="79" t="s">
        <v>149</v>
      </c>
      <c r="B13" s="80" t="s">
        <v>325</v>
      </c>
      <c r="C13" s="81">
        <v>43819</v>
      </c>
      <c r="D13" s="82" t="s">
        <v>194</v>
      </c>
      <c r="E13" s="82" t="s">
        <v>195</v>
      </c>
      <c r="F13" s="82" t="s">
        <v>124</v>
      </c>
      <c r="G13" s="83" t="s">
        <v>7</v>
      </c>
      <c r="H13" s="84">
        <v>43821</v>
      </c>
      <c r="I13" s="274"/>
      <c r="J13" s="218">
        <f>C15+37</f>
        <v>43859</v>
      </c>
      <c r="K13" s="218">
        <f>C15+42</f>
        <v>43864</v>
      </c>
      <c r="L13" s="287">
        <f>C15+48</f>
        <v>43870</v>
      </c>
    </row>
    <row r="14" spans="1:12" ht="22.5" customHeight="1">
      <c r="A14" s="152" t="s">
        <v>256</v>
      </c>
      <c r="B14" s="153" t="s">
        <v>330</v>
      </c>
      <c r="C14" s="133">
        <v>43820</v>
      </c>
      <c r="D14" s="134" t="s">
        <v>127</v>
      </c>
      <c r="E14" s="134" t="s">
        <v>128</v>
      </c>
      <c r="F14" s="137" t="s">
        <v>7</v>
      </c>
      <c r="G14" s="137" t="s">
        <v>129</v>
      </c>
      <c r="H14" s="95">
        <v>43822</v>
      </c>
      <c r="I14" s="275"/>
      <c r="J14" s="286"/>
      <c r="K14" s="286"/>
      <c r="L14" s="288"/>
    </row>
    <row r="15" spans="1:12" ht="22.5" customHeight="1" thickBot="1">
      <c r="A15" s="85" t="s">
        <v>154</v>
      </c>
      <c r="B15" s="86" t="s">
        <v>296</v>
      </c>
      <c r="C15" s="87">
        <v>43822</v>
      </c>
      <c r="D15" s="88" t="s">
        <v>151</v>
      </c>
      <c r="E15" s="88" t="s">
        <v>152</v>
      </c>
      <c r="F15" s="138" t="s">
        <v>7</v>
      </c>
      <c r="G15" s="138" t="s">
        <v>60</v>
      </c>
      <c r="H15" s="90">
        <v>43824</v>
      </c>
      <c r="I15" s="276"/>
      <c r="J15" s="219"/>
      <c r="K15" s="219"/>
      <c r="L15" s="289"/>
    </row>
    <row r="16" spans="1:12" ht="30" customHeight="1">
      <c r="A16" s="79" t="s">
        <v>229</v>
      </c>
      <c r="B16" s="80" t="s">
        <v>328</v>
      </c>
      <c r="C16" s="81">
        <v>43826</v>
      </c>
      <c r="D16" s="82" t="s">
        <v>194</v>
      </c>
      <c r="E16" s="82" t="s">
        <v>195</v>
      </c>
      <c r="F16" s="82" t="s">
        <v>124</v>
      </c>
      <c r="G16" s="83" t="s">
        <v>7</v>
      </c>
      <c r="H16" s="84">
        <v>43828</v>
      </c>
      <c r="I16" s="274"/>
      <c r="J16" s="218">
        <f>C18+37</f>
        <v>43866</v>
      </c>
      <c r="K16" s="218">
        <f>C18+42</f>
        <v>43871</v>
      </c>
      <c r="L16" s="287">
        <f>C18+48</f>
        <v>43877</v>
      </c>
    </row>
    <row r="17" spans="1:12" ht="30" customHeight="1">
      <c r="A17" s="152" t="s">
        <v>348</v>
      </c>
      <c r="B17" s="153" t="s">
        <v>237</v>
      </c>
      <c r="C17" s="133">
        <v>43827</v>
      </c>
      <c r="D17" s="134" t="s">
        <v>127</v>
      </c>
      <c r="E17" s="134" t="s">
        <v>128</v>
      </c>
      <c r="F17" s="137" t="s">
        <v>7</v>
      </c>
      <c r="G17" s="137" t="s">
        <v>129</v>
      </c>
      <c r="H17" s="95">
        <v>43829</v>
      </c>
      <c r="I17" s="275"/>
      <c r="J17" s="286"/>
      <c r="K17" s="286"/>
      <c r="L17" s="288"/>
    </row>
    <row r="18" spans="1:12" ht="22.5" customHeight="1" thickBot="1">
      <c r="A18" s="85" t="s">
        <v>360</v>
      </c>
      <c r="B18" s="86" t="s">
        <v>361</v>
      </c>
      <c r="C18" s="87">
        <v>43829</v>
      </c>
      <c r="D18" s="88" t="s">
        <v>151</v>
      </c>
      <c r="E18" s="88" t="s">
        <v>152</v>
      </c>
      <c r="F18" s="138" t="s">
        <v>7</v>
      </c>
      <c r="G18" s="138" t="s">
        <v>60</v>
      </c>
      <c r="H18" s="90">
        <v>43831</v>
      </c>
      <c r="I18" s="276"/>
      <c r="J18" s="219"/>
      <c r="K18" s="219"/>
      <c r="L18" s="289"/>
    </row>
    <row r="19" spans="1:12" ht="22.5" customHeight="1">
      <c r="A19" s="79" t="s">
        <v>145</v>
      </c>
      <c r="B19" s="80" t="s">
        <v>197</v>
      </c>
      <c r="C19" s="81">
        <v>43833</v>
      </c>
      <c r="D19" s="82" t="s">
        <v>194</v>
      </c>
      <c r="E19" s="82" t="s">
        <v>195</v>
      </c>
      <c r="F19" s="82" t="s">
        <v>124</v>
      </c>
      <c r="G19" s="83" t="s">
        <v>7</v>
      </c>
      <c r="H19" s="84">
        <v>43835</v>
      </c>
      <c r="I19" s="274"/>
      <c r="J19" s="218">
        <f>C21+37</f>
        <v>43873</v>
      </c>
      <c r="K19" s="218">
        <f>C21+42</f>
        <v>43878</v>
      </c>
      <c r="L19" s="287">
        <f>C21+48</f>
        <v>43884</v>
      </c>
    </row>
    <row r="20" spans="1:12" ht="22.5" customHeight="1">
      <c r="A20" s="152" t="s">
        <v>62</v>
      </c>
      <c r="B20" s="153" t="s">
        <v>347</v>
      </c>
      <c r="C20" s="133">
        <v>43834</v>
      </c>
      <c r="D20" s="134" t="s">
        <v>127</v>
      </c>
      <c r="E20" s="134" t="s">
        <v>128</v>
      </c>
      <c r="F20" s="137" t="s">
        <v>7</v>
      </c>
      <c r="G20" s="137" t="s">
        <v>129</v>
      </c>
      <c r="H20" s="95">
        <v>43836</v>
      </c>
      <c r="I20" s="275"/>
      <c r="J20" s="286"/>
      <c r="K20" s="286"/>
      <c r="L20" s="288"/>
    </row>
    <row r="21" spans="1:12" ht="22.5" customHeight="1" thickBot="1">
      <c r="A21" s="85" t="s">
        <v>331</v>
      </c>
      <c r="B21" s="86" t="s">
        <v>332</v>
      </c>
      <c r="C21" s="87">
        <v>43836</v>
      </c>
      <c r="D21" s="88" t="s">
        <v>151</v>
      </c>
      <c r="E21" s="88" t="s">
        <v>152</v>
      </c>
      <c r="F21" s="138" t="s">
        <v>7</v>
      </c>
      <c r="G21" s="138" t="s">
        <v>60</v>
      </c>
      <c r="H21" s="90">
        <v>43838</v>
      </c>
      <c r="I21" s="276"/>
      <c r="J21" s="219"/>
      <c r="K21" s="219"/>
      <c r="L21" s="289"/>
    </row>
    <row r="22" spans="1:12" ht="22.5" customHeight="1">
      <c r="A22" s="79" t="s">
        <v>146</v>
      </c>
      <c r="B22" s="80" t="s">
        <v>221</v>
      </c>
      <c r="C22" s="81">
        <v>43840</v>
      </c>
      <c r="D22" s="82" t="s">
        <v>194</v>
      </c>
      <c r="E22" s="82" t="s">
        <v>195</v>
      </c>
      <c r="F22" s="82" t="s">
        <v>124</v>
      </c>
      <c r="G22" s="83" t="s">
        <v>7</v>
      </c>
      <c r="H22" s="84">
        <v>43842</v>
      </c>
      <c r="I22" s="274"/>
      <c r="J22" s="218">
        <f>C24+37</f>
        <v>43880</v>
      </c>
      <c r="K22" s="218">
        <f>C24+42</f>
        <v>43885</v>
      </c>
      <c r="L22" s="287">
        <f>C24+48</f>
        <v>43891</v>
      </c>
    </row>
    <row r="23" spans="1:12" ht="22.5" customHeight="1">
      <c r="A23" s="152" t="s">
        <v>372</v>
      </c>
      <c r="B23" s="153" t="s">
        <v>373</v>
      </c>
      <c r="C23" s="133">
        <v>43841</v>
      </c>
      <c r="D23" s="134" t="s">
        <v>127</v>
      </c>
      <c r="E23" s="134" t="s">
        <v>128</v>
      </c>
      <c r="F23" s="137" t="s">
        <v>7</v>
      </c>
      <c r="G23" s="137" t="s">
        <v>129</v>
      </c>
      <c r="H23" s="95">
        <v>43843</v>
      </c>
      <c r="I23" s="275"/>
      <c r="J23" s="286"/>
      <c r="K23" s="286"/>
      <c r="L23" s="288"/>
    </row>
    <row r="24" spans="1:12" ht="22.5" customHeight="1" thickBot="1">
      <c r="A24" s="85" t="s">
        <v>362</v>
      </c>
      <c r="B24" s="86" t="s">
        <v>363</v>
      </c>
      <c r="C24" s="87">
        <v>43843</v>
      </c>
      <c r="D24" s="88" t="s">
        <v>151</v>
      </c>
      <c r="E24" s="88" t="s">
        <v>152</v>
      </c>
      <c r="F24" s="138" t="s">
        <v>7</v>
      </c>
      <c r="G24" s="138" t="s">
        <v>60</v>
      </c>
      <c r="H24" s="90">
        <v>43845</v>
      </c>
      <c r="I24" s="276"/>
      <c r="J24" s="219"/>
      <c r="K24" s="219"/>
      <c r="L24" s="289"/>
    </row>
    <row r="25" spans="1:12" ht="22.5" customHeight="1">
      <c r="A25" s="79" t="s">
        <v>147</v>
      </c>
      <c r="B25" s="80" t="s">
        <v>328</v>
      </c>
      <c r="C25" s="81">
        <v>43847</v>
      </c>
      <c r="D25" s="82" t="s">
        <v>194</v>
      </c>
      <c r="E25" s="82" t="s">
        <v>195</v>
      </c>
      <c r="F25" s="82" t="s">
        <v>124</v>
      </c>
      <c r="G25" s="83" t="s">
        <v>7</v>
      </c>
      <c r="H25" s="84">
        <v>43849</v>
      </c>
      <c r="I25" s="274"/>
      <c r="J25" s="218">
        <f>C27+37</f>
        <v>43887</v>
      </c>
      <c r="K25" s="218">
        <f>C27+42</f>
        <v>43892</v>
      </c>
      <c r="L25" s="287">
        <f>C27+48</f>
        <v>43898</v>
      </c>
    </row>
    <row r="26" spans="1:12" ht="22.5" customHeight="1">
      <c r="A26" s="152" t="s">
        <v>259</v>
      </c>
      <c r="B26" s="153" t="s">
        <v>374</v>
      </c>
      <c r="C26" s="133">
        <v>43848</v>
      </c>
      <c r="D26" s="134" t="s">
        <v>127</v>
      </c>
      <c r="E26" s="134" t="s">
        <v>128</v>
      </c>
      <c r="F26" s="137" t="s">
        <v>7</v>
      </c>
      <c r="G26" s="137" t="s">
        <v>129</v>
      </c>
      <c r="H26" s="95">
        <v>43850</v>
      </c>
      <c r="I26" s="275"/>
      <c r="J26" s="286"/>
      <c r="K26" s="286"/>
      <c r="L26" s="288"/>
    </row>
    <row r="27" spans="1:12" ht="22.5" customHeight="1" thickBot="1">
      <c r="A27" s="85" t="s">
        <v>364</v>
      </c>
      <c r="B27" s="86" t="s">
        <v>361</v>
      </c>
      <c r="C27" s="87">
        <v>43850</v>
      </c>
      <c r="D27" s="88" t="s">
        <v>151</v>
      </c>
      <c r="E27" s="88" t="s">
        <v>152</v>
      </c>
      <c r="F27" s="138" t="s">
        <v>7</v>
      </c>
      <c r="G27" s="138" t="s">
        <v>60</v>
      </c>
      <c r="H27" s="90">
        <v>43852</v>
      </c>
      <c r="I27" s="276"/>
      <c r="J27" s="219"/>
      <c r="K27" s="219"/>
      <c r="L27" s="289"/>
    </row>
    <row r="28" spans="1:12" ht="22.5" customHeight="1">
      <c r="A28" s="79" t="s">
        <v>148</v>
      </c>
      <c r="B28" s="80" t="s">
        <v>236</v>
      </c>
      <c r="C28" s="81">
        <v>43854</v>
      </c>
      <c r="D28" s="82" t="s">
        <v>194</v>
      </c>
      <c r="E28" s="82" t="s">
        <v>195</v>
      </c>
      <c r="F28" s="82" t="s">
        <v>124</v>
      </c>
      <c r="G28" s="83" t="s">
        <v>7</v>
      </c>
      <c r="H28" s="84">
        <v>43856</v>
      </c>
      <c r="I28" s="274"/>
      <c r="J28" s="218">
        <f>C30+37</f>
        <v>43894</v>
      </c>
      <c r="K28" s="218">
        <f>C30+42</f>
        <v>43899</v>
      </c>
      <c r="L28" s="287">
        <f>C30+48</f>
        <v>43905</v>
      </c>
    </row>
    <row r="29" spans="1:12" ht="22.5" customHeight="1">
      <c r="A29" s="152" t="s">
        <v>375</v>
      </c>
      <c r="B29" s="153" t="s">
        <v>373</v>
      </c>
      <c r="C29" s="133">
        <v>43855</v>
      </c>
      <c r="D29" s="134" t="s">
        <v>127</v>
      </c>
      <c r="E29" s="134" t="s">
        <v>128</v>
      </c>
      <c r="F29" s="137" t="s">
        <v>7</v>
      </c>
      <c r="G29" s="137" t="s">
        <v>129</v>
      </c>
      <c r="H29" s="95">
        <v>43857</v>
      </c>
      <c r="I29" s="275"/>
      <c r="J29" s="286"/>
      <c r="K29" s="286"/>
      <c r="L29" s="288"/>
    </row>
    <row r="30" spans="1:12" ht="22.5" customHeight="1" thickBot="1">
      <c r="A30" s="85" t="s">
        <v>365</v>
      </c>
      <c r="B30" s="86" t="s">
        <v>366</v>
      </c>
      <c r="C30" s="87">
        <v>43857</v>
      </c>
      <c r="D30" s="88" t="s">
        <v>151</v>
      </c>
      <c r="E30" s="88" t="s">
        <v>152</v>
      </c>
      <c r="F30" s="138" t="s">
        <v>7</v>
      </c>
      <c r="G30" s="138" t="s">
        <v>60</v>
      </c>
      <c r="H30" s="90">
        <v>43859</v>
      </c>
      <c r="I30" s="276"/>
      <c r="J30" s="219"/>
      <c r="K30" s="219"/>
      <c r="L30" s="289"/>
    </row>
    <row r="31" spans="1:12" ht="22.5" customHeight="1">
      <c r="A31" s="79" t="s">
        <v>345</v>
      </c>
      <c r="B31" s="80" t="s">
        <v>306</v>
      </c>
      <c r="C31" s="81">
        <v>43861</v>
      </c>
      <c r="D31" s="82" t="s">
        <v>194</v>
      </c>
      <c r="E31" s="82" t="s">
        <v>195</v>
      </c>
      <c r="F31" s="82" t="s">
        <v>124</v>
      </c>
      <c r="G31" s="83" t="s">
        <v>7</v>
      </c>
      <c r="H31" s="84">
        <v>43863</v>
      </c>
      <c r="I31" s="274"/>
      <c r="J31" s="218">
        <f>C33+37</f>
        <v>43901</v>
      </c>
      <c r="K31" s="218">
        <f>C33+42</f>
        <v>43906</v>
      </c>
      <c r="L31" s="287">
        <f>C33+48</f>
        <v>43912</v>
      </c>
    </row>
    <row r="32" spans="1:12" ht="22.5" customHeight="1">
      <c r="A32" s="152" t="s">
        <v>63</v>
      </c>
      <c r="B32" s="153" t="s">
        <v>376</v>
      </c>
      <c r="C32" s="133">
        <v>43862</v>
      </c>
      <c r="D32" s="134" t="s">
        <v>127</v>
      </c>
      <c r="E32" s="134" t="s">
        <v>128</v>
      </c>
      <c r="F32" s="137" t="s">
        <v>7</v>
      </c>
      <c r="G32" s="137" t="s">
        <v>129</v>
      </c>
      <c r="H32" s="95">
        <v>43864</v>
      </c>
      <c r="I32" s="275"/>
      <c r="J32" s="286"/>
      <c r="K32" s="286"/>
      <c r="L32" s="288"/>
    </row>
    <row r="33" spans="1:12" ht="22.5" customHeight="1" thickBot="1">
      <c r="A33" s="85" t="s">
        <v>367</v>
      </c>
      <c r="B33" s="86" t="s">
        <v>368</v>
      </c>
      <c r="C33" s="87">
        <v>43864</v>
      </c>
      <c r="D33" s="88" t="s">
        <v>151</v>
      </c>
      <c r="E33" s="88" t="s">
        <v>152</v>
      </c>
      <c r="F33" s="138" t="s">
        <v>7</v>
      </c>
      <c r="G33" s="138" t="s">
        <v>60</v>
      </c>
      <c r="H33" s="90">
        <v>43866</v>
      </c>
      <c r="I33" s="276"/>
      <c r="J33" s="219"/>
      <c r="K33" s="219"/>
      <c r="L33" s="289"/>
    </row>
    <row r="35" spans="7:10" ht="19.5">
      <c r="G35" s="158"/>
      <c r="H35" s="11" t="s">
        <v>14</v>
      </c>
      <c r="J35" s="108" t="s">
        <v>38</v>
      </c>
    </row>
    <row r="36" spans="1:12" ht="19.5">
      <c r="A36" s="45" t="s">
        <v>13</v>
      </c>
      <c r="B36" s="45"/>
      <c r="C36" s="106"/>
      <c r="D36" s="106"/>
      <c r="E36" s="106"/>
      <c r="F36" s="106"/>
      <c r="G36" s="158"/>
      <c r="H36" s="111" t="s">
        <v>16</v>
      </c>
      <c r="I36" s="109"/>
      <c r="J36" s="109"/>
      <c r="L36" s="1"/>
    </row>
    <row r="37" spans="1:12" ht="20.25">
      <c r="A37" s="45" t="s">
        <v>15</v>
      </c>
      <c r="B37" s="45"/>
      <c r="C37" s="106"/>
      <c r="D37" s="106"/>
      <c r="E37" s="106"/>
      <c r="F37" s="106"/>
      <c r="G37" s="158"/>
      <c r="H37" s="114" t="s">
        <v>244</v>
      </c>
      <c r="I37" s="109"/>
      <c r="J37" s="109"/>
      <c r="L37" s="1"/>
    </row>
    <row r="38" spans="1:12" ht="20.25">
      <c r="A38" s="112"/>
      <c r="B38" s="112"/>
      <c r="C38" s="113"/>
      <c r="D38" s="113"/>
      <c r="E38" s="113"/>
      <c r="F38" s="113"/>
      <c r="G38" s="158"/>
      <c r="H38" s="115" t="s">
        <v>245</v>
      </c>
      <c r="I38" s="109"/>
      <c r="J38" s="109"/>
      <c r="L38" s="1"/>
    </row>
    <row r="39" spans="1:12" ht="19.5">
      <c r="A39" s="51" t="s">
        <v>17</v>
      </c>
      <c r="B39" s="45"/>
      <c r="C39" s="12"/>
      <c r="D39" s="106"/>
      <c r="E39" s="106"/>
      <c r="F39" s="106"/>
      <c r="G39" s="158"/>
      <c r="H39" s="158"/>
      <c r="I39" s="109"/>
      <c r="J39" s="109"/>
      <c r="L39" s="1"/>
    </row>
    <row r="40" spans="1:12" ht="24.75">
      <c r="A40" s="56" t="s">
        <v>18</v>
      </c>
      <c r="B40" s="116" t="s">
        <v>19</v>
      </c>
      <c r="C40" s="13"/>
      <c r="D40" s="14"/>
      <c r="E40" s="14"/>
      <c r="F40" s="14"/>
      <c r="G40" s="117" t="s">
        <v>22</v>
      </c>
      <c r="H40" s="17" t="s">
        <v>50</v>
      </c>
      <c r="I40" s="109"/>
      <c r="J40" s="109"/>
      <c r="L40" s="1"/>
    </row>
    <row r="41" spans="1:12" ht="24.75">
      <c r="A41" s="56" t="s">
        <v>20</v>
      </c>
      <c r="B41" s="116" t="s">
        <v>21</v>
      </c>
      <c r="C41" s="13"/>
      <c r="D41" s="15"/>
      <c r="E41" s="15"/>
      <c r="F41" s="15"/>
      <c r="G41" s="117" t="s">
        <v>22</v>
      </c>
      <c r="H41" s="19" t="s">
        <v>51</v>
      </c>
      <c r="I41" s="109"/>
      <c r="J41" s="109"/>
      <c r="L41" s="1"/>
    </row>
    <row r="42" spans="1:12" ht="24.75">
      <c r="A42" s="56" t="s">
        <v>32</v>
      </c>
      <c r="B42" s="118" t="s">
        <v>33</v>
      </c>
      <c r="C42" s="32"/>
      <c r="D42" s="32"/>
      <c r="E42" s="32"/>
      <c r="F42" s="32"/>
      <c r="G42" s="117" t="s">
        <v>22</v>
      </c>
      <c r="H42" s="21" t="s">
        <v>23</v>
      </c>
      <c r="I42" s="109"/>
      <c r="J42" s="109"/>
      <c r="L42" s="1"/>
    </row>
    <row r="43" spans="1:12" ht="24.75">
      <c r="A43" s="56" t="s">
        <v>34</v>
      </c>
      <c r="B43" s="108" t="s">
        <v>35</v>
      </c>
      <c r="C43" s="113"/>
      <c r="D43" s="18"/>
      <c r="E43" s="18"/>
      <c r="F43" s="18"/>
      <c r="G43" s="117" t="s">
        <v>22</v>
      </c>
      <c r="H43" s="21" t="s">
        <v>24</v>
      </c>
      <c r="I43" s="109"/>
      <c r="J43" s="109"/>
      <c r="L43" s="1"/>
    </row>
    <row r="44" spans="1:12" ht="24.75">
      <c r="A44" s="56" t="s">
        <v>36</v>
      </c>
      <c r="B44" s="108" t="s">
        <v>37</v>
      </c>
      <c r="C44" s="113"/>
      <c r="D44" s="20"/>
      <c r="E44" s="20"/>
      <c r="F44" s="20"/>
      <c r="G44" s="117" t="s">
        <v>22</v>
      </c>
      <c r="H44" s="21" t="s">
        <v>246</v>
      </c>
      <c r="I44" s="26"/>
      <c r="L44" s="1"/>
    </row>
    <row r="45" spans="1:12" ht="24.75">
      <c r="A45" s="1"/>
      <c r="B45" s="1"/>
      <c r="C45" s="1"/>
      <c r="D45" s="13"/>
      <c r="E45" s="12"/>
      <c r="F45" s="12"/>
      <c r="G45" s="117" t="s">
        <v>22</v>
      </c>
      <c r="H45" s="21" t="s">
        <v>247</v>
      </c>
      <c r="I45" s="26"/>
      <c r="L45" s="1"/>
    </row>
  </sheetData>
  <sheetProtection/>
  <mergeCells count="48">
    <mergeCell ref="L10:L12"/>
    <mergeCell ref="I22:I24"/>
    <mergeCell ref="I31:I33"/>
    <mergeCell ref="I10:I12"/>
    <mergeCell ref="F5:F6"/>
    <mergeCell ref="G5:G6"/>
    <mergeCell ref="H5:H6"/>
    <mergeCell ref="K5:K6"/>
    <mergeCell ref="L5:L6"/>
    <mergeCell ref="L31:L33"/>
    <mergeCell ref="A5:A6"/>
    <mergeCell ref="B5:B6"/>
    <mergeCell ref="C5:C6"/>
    <mergeCell ref="D5:D6"/>
    <mergeCell ref="E5:E6"/>
    <mergeCell ref="L7:L9"/>
    <mergeCell ref="K10:K12"/>
    <mergeCell ref="J5:J6"/>
    <mergeCell ref="I5:I6"/>
    <mergeCell ref="J7:J9"/>
    <mergeCell ref="I7:I9"/>
    <mergeCell ref="J10:J12"/>
    <mergeCell ref="K7:K9"/>
    <mergeCell ref="I13:I15"/>
    <mergeCell ref="I16:I18"/>
    <mergeCell ref="L19:L21"/>
    <mergeCell ref="J13:J15"/>
    <mergeCell ref="K13:K15"/>
    <mergeCell ref="L13:L15"/>
    <mergeCell ref="J19:J21"/>
    <mergeCell ref="K19:K21"/>
    <mergeCell ref="I19:I21"/>
    <mergeCell ref="K31:K33"/>
    <mergeCell ref="J16:J18"/>
    <mergeCell ref="K16:K18"/>
    <mergeCell ref="L16:L18"/>
    <mergeCell ref="J22:J24"/>
    <mergeCell ref="J31:J33"/>
    <mergeCell ref="L25:L27"/>
    <mergeCell ref="K22:K24"/>
    <mergeCell ref="L22:L24"/>
    <mergeCell ref="I28:I30"/>
    <mergeCell ref="J28:J30"/>
    <mergeCell ref="K28:K30"/>
    <mergeCell ref="L28:L30"/>
    <mergeCell ref="J25:J27"/>
    <mergeCell ref="K25:K27"/>
    <mergeCell ref="I25:I27"/>
  </mergeCells>
  <hyperlinks>
    <hyperlink ref="B43" r:id="rId1" display="https://vn.one-line.com/standard-page/demurrage-and-detention-free-time-and-charges"/>
    <hyperlink ref="B44" r:id="rId2" display="https://vn.one-line.com/standard-page/local-charges-and-tariff"/>
    <hyperlink ref="B41" r:id="rId3" display="https://ecomm.one-line.com/ecom/CUP_HOM_3005.do?sessLocale=en"/>
    <hyperlink ref="B40" r:id="rId4" display="https://www.one-line.com/en/vessels "/>
    <hyperlink ref="J35" r:id="rId5" display="http://www.vn.one-line.com/"/>
    <hyperlink ref="H43" r:id="rId6" display="mailto:vn.sgn.exdoc@one-line.com"/>
    <hyperlink ref="H42" r:id="rId7" display="mailto:vn.sgn.ofs.si@one-line.com"/>
  </hyperlinks>
  <printOptions horizontalCentered="1"/>
  <pageMargins left="0" right="0" top="1.5" bottom="0" header="0" footer="0"/>
  <pageSetup horizontalDpi="600" verticalDpi="600" orientation="landscape" paperSize="9" scale="31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Phuoc Lehong</cp:lastModifiedBy>
  <cp:lastPrinted>2019-08-15T01:49:21Z</cp:lastPrinted>
  <dcterms:created xsi:type="dcterms:W3CDTF">2018-03-05T07:20:24Z</dcterms:created>
  <dcterms:modified xsi:type="dcterms:W3CDTF">2019-12-06T02:56:23Z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