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xr:revisionPtr revIDLastSave="0" documentId="13_ncr:1_{646DBE92-3686-451C-87E6-6EA40A1331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NU" sheetId="8" r:id="rId1"/>
    <sheet name="FREMANTLE" sheetId="5" r:id="rId2"/>
    <sheet name="AU1" sheetId="9" r:id="rId3"/>
    <sheet name="NZ1" sheetId="6" r:id="rId4"/>
  </sheets>
  <externalReferences>
    <externalReference r:id="rId5"/>
  </externalReferences>
  <definedNames>
    <definedName name="Date01">'[1]Main page'!$I$39</definedName>
    <definedName name="Date02">'[1]Main page'!$K$39</definedName>
    <definedName name="_xlnm.Print_Area" localSheetId="2">'AU1'!$A$1:$S$54</definedName>
    <definedName name="_xlnm.Print_Area" localSheetId="1">FREMANTLE!$A$1:$O$55</definedName>
    <definedName name="_xlnm.Print_Area" localSheetId="3">'NZ1'!$A$2:$S$52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6" l="1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8" i="6"/>
  <c r="O8" i="6"/>
  <c r="N10" i="6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9" i="6"/>
  <c r="O11" i="6"/>
  <c r="O9" i="6"/>
  <c r="O10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9" i="6"/>
  <c r="J8" i="6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Q8" i="9"/>
  <c r="J8" i="9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E9" i="9"/>
  <c r="E10" i="9" s="1"/>
  <c r="E11" i="9" s="1"/>
  <c r="O8" i="5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N9" i="5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J8" i="5"/>
  <c r="E12" i="5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E9" i="5"/>
  <c r="E10" i="5" s="1"/>
  <c r="E11" i="5" s="1"/>
  <c r="P8" i="9" l="1"/>
  <c r="N9" i="9"/>
  <c r="E12" i="9"/>
  <c r="E13" i="9"/>
  <c r="N10" i="9" l="1"/>
  <c r="P9" i="9"/>
  <c r="Q9" i="9"/>
  <c r="E14" i="9"/>
  <c r="N11" i="9" l="1"/>
  <c r="P10" i="9"/>
  <c r="Q10" i="9"/>
  <c r="E15" i="9"/>
  <c r="N12" i="9" l="1"/>
  <c r="Q11" i="9"/>
  <c r="P11" i="9"/>
  <c r="E16" i="9"/>
  <c r="N13" i="9" l="1"/>
  <c r="Q12" i="9"/>
  <c r="P12" i="9"/>
  <c r="E17" i="9"/>
  <c r="N14" i="9" l="1"/>
  <c r="P13" i="9"/>
  <c r="Q13" i="9"/>
  <c r="E18" i="9"/>
  <c r="N15" i="9" l="1"/>
  <c r="P14" i="9"/>
  <c r="Q14" i="9"/>
  <c r="E19" i="9"/>
  <c r="N16" i="9" l="1"/>
  <c r="P15" i="9"/>
  <c r="Q15" i="9"/>
  <c r="E20" i="9"/>
  <c r="N17" i="9" l="1"/>
  <c r="Q16" i="9"/>
  <c r="P16" i="9"/>
  <c r="E21" i="9"/>
  <c r="N18" i="9" l="1"/>
  <c r="P17" i="9"/>
  <c r="Q17" i="9"/>
  <c r="E22" i="9"/>
  <c r="N19" i="9" l="1"/>
  <c r="P18" i="9"/>
  <c r="Q18" i="9"/>
  <c r="E23" i="9"/>
  <c r="N20" i="9" l="1"/>
  <c r="P19" i="9"/>
  <c r="Q19" i="9"/>
  <c r="N21" i="9" l="1"/>
  <c r="P20" i="9"/>
  <c r="Q20" i="9"/>
  <c r="N22" i="9" l="1"/>
  <c r="P21" i="9"/>
  <c r="Q21" i="9"/>
  <c r="N23" i="9" l="1"/>
  <c r="P22" i="9"/>
  <c r="Q22" i="9"/>
  <c r="P23" i="9" l="1"/>
  <c r="Q23" i="9"/>
  <c r="J24" i="5" l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24" i="6" l="1"/>
  <c r="J24" i="9"/>
  <c r="E24" i="6" l="1"/>
  <c r="S24" i="6" l="1"/>
  <c r="S25" i="6"/>
  <c r="S26" i="6"/>
  <c r="S27" i="6"/>
  <c r="S28" i="6"/>
  <c r="S29" i="6"/>
  <c r="S30" i="6"/>
  <c r="S31" i="6"/>
  <c r="S32" i="6"/>
  <c r="S33" i="6"/>
  <c r="S34" i="6"/>
  <c r="P24" i="6"/>
  <c r="P25" i="6"/>
  <c r="P26" i="6"/>
  <c r="P27" i="6"/>
  <c r="P28" i="6"/>
  <c r="P29" i="6"/>
  <c r="P30" i="6"/>
  <c r="P31" i="6"/>
  <c r="P32" i="6"/>
  <c r="P33" i="6"/>
  <c r="P34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S17" i="9" l="1"/>
  <c r="R17" i="9"/>
  <c r="S16" i="9"/>
  <c r="R16" i="9"/>
  <c r="S15" i="9"/>
  <c r="R15" i="9"/>
  <c r="S14" i="9"/>
  <c r="R14" i="9"/>
  <c r="S13" i="9"/>
  <c r="R13" i="9"/>
  <c r="S12" i="9"/>
  <c r="R12" i="9"/>
  <c r="S11" i="9"/>
  <c r="R11" i="9"/>
  <c r="S10" i="9"/>
  <c r="R10" i="9"/>
  <c r="S9" i="9"/>
  <c r="R9" i="9"/>
  <c r="S8" i="9"/>
  <c r="R8" i="9"/>
  <c r="E24" i="5" l="1"/>
  <c r="E25" i="5" l="1"/>
  <c r="E26" i="5" l="1"/>
  <c r="E27" i="5" l="1"/>
  <c r="S18" i="9"/>
  <c r="R18" i="9"/>
  <c r="E28" i="5" l="1"/>
  <c r="R19" i="9"/>
  <c r="S19" i="9"/>
  <c r="E24" i="9" l="1"/>
  <c r="Q24" i="9" s="1"/>
  <c r="E29" i="5"/>
  <c r="P24" i="9" l="1"/>
  <c r="E25" i="9"/>
  <c r="Q25" i="9" s="1"/>
  <c r="E30" i="5"/>
  <c r="P25" i="9" l="1"/>
  <c r="E26" i="9"/>
  <c r="Q26" i="9" s="1"/>
  <c r="N24" i="5"/>
  <c r="E31" i="5"/>
  <c r="N25" i="5" l="1"/>
  <c r="O24" i="5"/>
  <c r="P26" i="9"/>
  <c r="E27" i="9"/>
  <c r="Q27" i="9" s="1"/>
  <c r="E32" i="5"/>
  <c r="J25" i="9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P27" i="9" l="1"/>
  <c r="E28" i="9"/>
  <c r="Q28" i="9" s="1"/>
  <c r="N26" i="5"/>
  <c r="O25" i="5"/>
  <c r="E33" i="5"/>
  <c r="N27" i="5" l="1"/>
  <c r="O26" i="5"/>
  <c r="E29" i="9"/>
  <c r="Q29" i="9" s="1"/>
  <c r="P28" i="9"/>
  <c r="E34" i="5"/>
  <c r="E30" i="9" l="1"/>
  <c r="Q30" i="9" s="1"/>
  <c r="P29" i="9"/>
  <c r="N28" i="5"/>
  <c r="O27" i="5"/>
  <c r="E35" i="5"/>
  <c r="N29" i="5" l="1"/>
  <c r="O28" i="5"/>
  <c r="E31" i="9"/>
  <c r="Q31" i="9" s="1"/>
  <c r="P30" i="9"/>
  <c r="E36" i="5"/>
  <c r="E32" i="9" l="1"/>
  <c r="Q32" i="9" s="1"/>
  <c r="P31" i="9"/>
  <c r="N30" i="5"/>
  <c r="O29" i="5"/>
  <c r="N31" i="5" l="1"/>
  <c r="O30" i="5"/>
  <c r="E33" i="9"/>
  <c r="Q33" i="9" s="1"/>
  <c r="P32" i="9"/>
  <c r="E34" i="9" l="1"/>
  <c r="Q34" i="9" s="1"/>
  <c r="P33" i="9"/>
  <c r="N32" i="5"/>
  <c r="O31" i="5"/>
  <c r="N33" i="5" l="1"/>
  <c r="O32" i="5"/>
  <c r="E35" i="9"/>
  <c r="Q35" i="9" s="1"/>
  <c r="P34" i="9"/>
  <c r="P35" i="9" l="1"/>
  <c r="N34" i="5"/>
  <c r="O33" i="5"/>
  <c r="N35" i="5" l="1"/>
  <c r="O34" i="5"/>
  <c r="N36" i="5" l="1"/>
  <c r="O36" i="5" s="1"/>
  <c r="O35" i="5"/>
</calcChain>
</file>

<file path=xl/sharedStrings.xml><?xml version="1.0" encoding="utf-8"?>
<sst xmlns="http://schemas.openxmlformats.org/spreadsheetml/2006/main" count="643" uniqueCount="209">
  <si>
    <t>Note: Schedule is subject to change without prior notice.</t>
  </si>
  <si>
    <t>CY CUT OFF TIME</t>
  </si>
  <si>
    <t>CONTACT US</t>
  </si>
  <si>
    <t>Ocean Network Express (Vietnam) Co., Ltd.</t>
  </si>
  <si>
    <t>3F mPlaza Saigon, 39 Le Duan Street, District 1, HCMC, VN</t>
  </si>
  <si>
    <t xml:space="preserve"> </t>
  </si>
  <si>
    <t>Mother Vessel</t>
  </si>
  <si>
    <t>ADELAIDE</t>
  </si>
  <si>
    <t>MELBOURNE</t>
  </si>
  <si>
    <t>SYDNEY</t>
  </si>
  <si>
    <t>BRISBANE</t>
  </si>
  <si>
    <t>(BNE - 21 Days)</t>
  </si>
  <si>
    <t>FREMANTLE</t>
  </si>
  <si>
    <t>(FRE - 6 Days)</t>
  </si>
  <si>
    <t>(SYD - 18 Days)</t>
  </si>
  <si>
    <t>Feeder Vessel (EC4)</t>
  </si>
  <si>
    <t>Friday</t>
  </si>
  <si>
    <t>WAU - WEST AUSTRALIA</t>
  </si>
  <si>
    <t>VOY</t>
  </si>
  <si>
    <t>LYTTELTON</t>
  </si>
  <si>
    <t>MARGARET RIVER BRIDGE</t>
  </si>
  <si>
    <t>SWAN RIVER BRIDGE</t>
  </si>
  <si>
    <t>TAURANGA</t>
  </si>
  <si>
    <t>NZ1 - NEW ZEALAND FEEDER 1</t>
  </si>
  <si>
    <t>Monday</t>
  </si>
  <si>
    <t>ETD Singapore</t>
  </si>
  <si>
    <t>Wednesday</t>
  </si>
  <si>
    <t>Feeder Vessel (EC5)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</si>
  <si>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</si>
  <si>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</si>
  <si>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</si>
  <si>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Ho Chi Minh export to</t>
  </si>
  <si>
    <t>Service WAU - WEST AUSTRALIA</t>
  </si>
  <si>
    <t>Service NZ1 - NEW ZEALAND FEEDER 1</t>
  </si>
  <si>
    <t>BACK TO MENU &gt;&gt;</t>
  </si>
  <si>
    <t>AUSTRALIA &amp; NEW ZEALAND via Singapore transit port</t>
  </si>
  <si>
    <t>VGM cut off = CY cut off</t>
  </si>
  <si>
    <r>
      <t xml:space="preserve">S/I cut off time: </t>
    </r>
    <r>
      <rPr>
        <b/>
        <sz val="16"/>
        <color rgb="FFCC0099"/>
        <rFont val="Arial"/>
        <family val="2"/>
      </rPr>
      <t>10:00 Friday</t>
    </r>
  </si>
  <si>
    <r>
      <t xml:space="preserve">Amendment B/L before:  </t>
    </r>
    <r>
      <rPr>
        <b/>
        <sz val="16"/>
        <color rgb="FFCC0099"/>
        <rFont val="Arial"/>
        <family val="2"/>
      </rPr>
      <t>16:00 Friday</t>
    </r>
  </si>
  <si>
    <t>ETA Singapore</t>
  </si>
  <si>
    <t>(FRE - 10 Days)</t>
  </si>
  <si>
    <r>
      <t xml:space="preserve">S/I cut off time: </t>
    </r>
    <r>
      <rPr>
        <b/>
        <sz val="16"/>
        <color rgb="FFCC0099"/>
        <rFont val="Arial"/>
        <family val="2"/>
      </rPr>
      <t>10:00 AM Wednesday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</si>
  <si>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Wednesday</t>
    </r>
  </si>
  <si>
    <t>Voy</t>
  </si>
  <si>
    <t>ETD TCIT</t>
  </si>
  <si>
    <t>CUS Contact: VN.SGN.CSVC.AS.OC@one-line.com</t>
  </si>
  <si>
    <t>SLS Contact: VN.SGN.SALES.AS.OC@one-line.com</t>
  </si>
  <si>
    <t>SLS PIC: VN.SGN.SALES.AS.OC@one-line.com</t>
  </si>
  <si>
    <t>CUS PIC: VN.SGN.CSVC.AS.OC@one-line.com</t>
  </si>
  <si>
    <t>TCIT</t>
  </si>
  <si>
    <t>CY/VGM cut off</t>
  </si>
  <si>
    <t>Cat Lai/ICDs</t>
  </si>
  <si>
    <t>S.I cut off</t>
  </si>
  <si>
    <t>S.I correction</t>
  </si>
  <si>
    <t>Deadline</t>
  </si>
  <si>
    <t>FRI 10:00</t>
  </si>
  <si>
    <t>FRI 16:00</t>
  </si>
  <si>
    <t>WED 10:00</t>
  </si>
  <si>
    <t>WED 16:00</t>
  </si>
  <si>
    <t>Vssl Code</t>
  </si>
  <si>
    <t>NCBT</t>
  </si>
  <si>
    <t>MART</t>
  </si>
  <si>
    <t>SWRT</t>
  </si>
  <si>
    <t>ROJT</t>
  </si>
  <si>
    <t>Tel &amp; Fax: 02844581222 - 02844582600</t>
  </si>
  <si>
    <t>Tel &amp; Fax:  02844581222 - 02844582600</t>
  </si>
  <si>
    <t>MONACO BRIDGE</t>
  </si>
  <si>
    <t>NAPIER</t>
  </si>
  <si>
    <t>Updated</t>
  </si>
  <si>
    <t>RIO DE JANEIRO</t>
  </si>
  <si>
    <t>RIO DE LA PLATA</t>
  </si>
  <si>
    <t>RIO BRAVO</t>
  </si>
  <si>
    <t>RIVT</t>
  </si>
  <si>
    <t>RIO MADEIRA</t>
  </si>
  <si>
    <t>RIMT</t>
  </si>
  <si>
    <t>RIO NEGRO</t>
  </si>
  <si>
    <t>RNET</t>
  </si>
  <si>
    <t>RIO BLANCO</t>
  </si>
  <si>
    <t>RBCT</t>
  </si>
  <si>
    <t>(Saturday)</t>
  </si>
  <si>
    <t>Saturday</t>
  </si>
  <si>
    <t>DXPT</t>
  </si>
  <si>
    <t>DALIAN EXPRESS</t>
  </si>
  <si>
    <t>AU1 - AUSTRALIA SERVICE</t>
  </si>
  <si>
    <t>CSAV TOCONAO</t>
  </si>
  <si>
    <t>VTCT</t>
  </si>
  <si>
    <t>LIET</t>
  </si>
  <si>
    <t>CMA CGM LOIRE</t>
  </si>
  <si>
    <t>YWAT</t>
  </si>
  <si>
    <t>YM WARMTH</t>
  </si>
  <si>
    <t>MEBT</t>
  </si>
  <si>
    <t>MEISHAN BRIDGE</t>
  </si>
  <si>
    <t>Service AU1 - AUSTRALIA SERVICE</t>
  </si>
  <si>
    <t>YTET</t>
  </si>
  <si>
    <t>YANTIAN EXPRESS</t>
  </si>
  <si>
    <t>MEGT</t>
  </si>
  <si>
    <t>051E</t>
  </si>
  <si>
    <t>MOL MAESTRO</t>
  </si>
  <si>
    <t>ONE MAGNIFICENCE</t>
  </si>
  <si>
    <t>OMFT</t>
  </si>
  <si>
    <t>056E</t>
  </si>
  <si>
    <t>MNBT</t>
  </si>
  <si>
    <t>MOL MANEUVER</t>
  </si>
  <si>
    <t>AL QIBLA</t>
  </si>
  <si>
    <t>AQBT</t>
  </si>
  <si>
    <t>YM WIDTH</t>
  </si>
  <si>
    <t>YM WELLHEAD</t>
  </si>
  <si>
    <t>YWDT</t>
  </si>
  <si>
    <t>027E</t>
  </si>
  <si>
    <t>YM WITNESS</t>
  </si>
  <si>
    <t>WITT</t>
  </si>
  <si>
    <t>036E</t>
  </si>
  <si>
    <t>NORTHERN JAGUAR</t>
  </si>
  <si>
    <t>JGRT</t>
  </si>
  <si>
    <t>MAERSK SURABAYA</t>
  </si>
  <si>
    <t>BAYT</t>
  </si>
  <si>
    <t>ORST</t>
  </si>
  <si>
    <t>MONTE ROSA</t>
  </si>
  <si>
    <t>(BNE - 13 Days)</t>
  </si>
  <si>
    <r>
      <t>AUCKLAND (AKL)  =</t>
    </r>
    <r>
      <rPr>
        <b/>
        <sz val="16"/>
        <color theme="4" tint="-0.249977111117893"/>
        <rFont val="Times New Roman"/>
        <family val="1"/>
      </rPr>
      <t xml:space="preserve"> TAURANGA + 3-5 DAYS</t>
    </r>
  </si>
  <si>
    <t>MADRID BRIDGE</t>
  </si>
  <si>
    <t>MDBT</t>
  </si>
  <si>
    <t>050E</t>
  </si>
  <si>
    <t>SAT 14:00</t>
  </si>
  <si>
    <t>SUN 14:00</t>
  </si>
  <si>
    <r>
      <t xml:space="preserve">Tan Cang Cai Mep Internatinal Terminal (TCIT Port):  </t>
    </r>
    <r>
      <rPr>
        <b/>
        <sz val="16"/>
        <color rgb="FFCC0099"/>
        <rFont val="Times New Roman"/>
        <family val="1"/>
      </rPr>
      <t>14:00 Sunday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</si>
  <si>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14:00 Saturday</t>
    </r>
  </si>
  <si>
    <t>FRI 07:00</t>
  </si>
  <si>
    <t>THU 07:00</t>
  </si>
  <si>
    <t>ONE MINATO</t>
  </si>
  <si>
    <t>OMNT</t>
  </si>
  <si>
    <t>HYUNDAI PRIDE</t>
  </si>
  <si>
    <t>HPQT</t>
  </si>
  <si>
    <t>YM MODESTY</t>
  </si>
  <si>
    <t>YMDT</t>
  </si>
  <si>
    <t>054E</t>
  </si>
  <si>
    <t>ONE MUNCHEN</t>
  </si>
  <si>
    <t>YM WIND</t>
  </si>
  <si>
    <t>OONT</t>
  </si>
  <si>
    <t>YWBT</t>
  </si>
  <si>
    <t>028E</t>
  </si>
  <si>
    <t>CMA CGM URAL</t>
  </si>
  <si>
    <t>CMUT</t>
  </si>
  <si>
    <t>Thu 23:59</t>
  </si>
  <si>
    <t>Wed 23:59</t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</si>
  <si>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23:59 Wednesday</t>
    </r>
  </si>
  <si>
    <r>
      <t>Tan Cang Cai Mep International Terminal (TCIT Port) :</t>
    </r>
    <r>
      <rPr>
        <b/>
        <sz val="16"/>
        <color rgb="FFCC0099"/>
        <rFont val="Times New Roman"/>
        <family val="1"/>
      </rPr>
      <t xml:space="preserve"> 23:59 Thursday</t>
    </r>
  </si>
  <si>
    <t>029E</t>
  </si>
  <si>
    <t>013E</t>
  </si>
  <si>
    <t>021E</t>
  </si>
  <si>
    <t>SEROJA ENAM</t>
  </si>
  <si>
    <t>SOET</t>
  </si>
  <si>
    <t>BLANK SAILING</t>
  </si>
  <si>
    <t>2056S</t>
  </si>
  <si>
    <t>(ADL - 20 Days)</t>
  </si>
  <si>
    <t>(MEL - 25 Days)</t>
  </si>
  <si>
    <t>(SYD - 15 Days)</t>
  </si>
  <si>
    <t>(TRG - 23 Days)</t>
  </si>
  <si>
    <t>(NPE - 26 Days)</t>
  </si>
  <si>
    <t>(LYT - 28 Days)</t>
  </si>
  <si>
    <t>ONE MARVEL</t>
  </si>
  <si>
    <t>TO BE NOMINATED</t>
  </si>
  <si>
    <t>ONE MAXIM</t>
  </si>
  <si>
    <t>115E</t>
  </si>
  <si>
    <t>055E</t>
  </si>
  <si>
    <t>OXMT</t>
  </si>
  <si>
    <t>989S</t>
  </si>
  <si>
    <t>990S</t>
  </si>
  <si>
    <t>991S</t>
  </si>
  <si>
    <t>YM MANDATE</t>
  </si>
  <si>
    <t>YNDT</t>
  </si>
  <si>
    <t>070E</t>
  </si>
  <si>
    <t>TBA</t>
  </si>
  <si>
    <t>117E</t>
  </si>
  <si>
    <t>057E</t>
  </si>
  <si>
    <t>061E</t>
  </si>
  <si>
    <t>071E</t>
  </si>
  <si>
    <t>ONMT</t>
  </si>
  <si>
    <t>992S</t>
  </si>
  <si>
    <t>993S</t>
  </si>
  <si>
    <t>994S</t>
  </si>
  <si>
    <t>995S</t>
  </si>
  <si>
    <t>996S</t>
  </si>
  <si>
    <t>997S</t>
  </si>
  <si>
    <t>998S</t>
  </si>
  <si>
    <t>017E</t>
  </si>
  <si>
    <t>030E</t>
  </si>
  <si>
    <t>014E</t>
  </si>
  <si>
    <t>YWIT</t>
  </si>
  <si>
    <t>022E</t>
  </si>
  <si>
    <t>YWTT</t>
  </si>
  <si>
    <t>018E</t>
  </si>
  <si>
    <t>106S</t>
  </si>
  <si>
    <t>107S</t>
  </si>
  <si>
    <t>108S</t>
  </si>
  <si>
    <t>109S</t>
  </si>
  <si>
    <t>110S</t>
  </si>
  <si>
    <t>111S</t>
  </si>
  <si>
    <t>112S</t>
  </si>
  <si>
    <t>113S</t>
  </si>
  <si>
    <t>114S</t>
  </si>
  <si>
    <t>115S</t>
  </si>
  <si>
    <t>116S</t>
  </si>
  <si>
    <t>117S</t>
  </si>
  <si>
    <t>118S</t>
  </si>
  <si>
    <t>119S</t>
  </si>
  <si>
    <t>120S</t>
  </si>
  <si>
    <t>105S</t>
  </si>
  <si>
    <t>RDLT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</si>
</sst>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;@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 tint="0.249977111117893"/>
      <name val="Times New Roman"/>
      <family val="1"/>
    </font>
    <font>
      <b/>
      <sz val="22"/>
      <color indexed="12"/>
      <name val="Times New Roman"/>
      <family val="1"/>
    </font>
    <font>
      <b/>
      <sz val="16"/>
      <color theme="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FF0000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sz val="10"/>
      <name val="Helv"/>
      <family val="2"/>
    </font>
    <font>
      <b/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u/>
      <sz val="16"/>
      <color theme="1" tint="0.14999847407452621"/>
      <name val="Times New Roman"/>
      <family val="1"/>
    </font>
    <font>
      <b/>
      <i/>
      <sz val="16"/>
      <color theme="1" tint="0.14999847407452621"/>
      <name val="Times New Roman"/>
      <family val="1"/>
    </font>
    <font>
      <b/>
      <i/>
      <sz val="16"/>
      <color rgb="FFCC3399"/>
      <name val="Times New Roman"/>
      <family val="1"/>
    </font>
    <font>
      <b/>
      <sz val="10"/>
      <color theme="1" tint="0.14999847407452621"/>
      <name val="Arial"/>
      <family val="2"/>
    </font>
    <font>
      <b/>
      <i/>
      <sz val="16"/>
      <color rgb="FFCC0099"/>
      <name val="Times New Roman"/>
      <family val="1"/>
    </font>
    <font>
      <b/>
      <sz val="28"/>
      <color theme="1" tint="0.249977111117893"/>
      <name val="Times New Roman"/>
      <family val="1"/>
    </font>
    <font>
      <b/>
      <sz val="16"/>
      <color rgb="FFFF0000"/>
      <name val="Arial"/>
      <family val="2"/>
    </font>
    <font>
      <b/>
      <sz val="10"/>
      <color rgb="FFCC3399"/>
      <name val="Arial"/>
      <family val="2"/>
    </font>
    <font>
      <sz val="10"/>
      <color rgb="FFCC0099"/>
      <name val="Arial"/>
      <family val="2"/>
    </font>
    <font>
      <b/>
      <sz val="18"/>
      <color theme="0"/>
      <name val="Times New Roman"/>
      <family val="1"/>
    </font>
    <font>
      <b/>
      <sz val="22"/>
      <color theme="1" tint="0.249977111117893"/>
      <name val="Times New Roman"/>
      <family val="1"/>
    </font>
    <font>
      <i/>
      <sz val="16"/>
      <color rgb="FFCC0066"/>
      <name val="Times New Roman"/>
      <family val="1"/>
    </font>
    <font>
      <u/>
      <sz val="10"/>
      <color theme="10"/>
      <name val="Arial"/>
      <family val="2"/>
    </font>
    <font>
      <b/>
      <sz val="15"/>
      <color theme="1" tint="0.14999847407452621"/>
      <name val="Times New Roman"/>
      <family val="1"/>
    </font>
    <font>
      <sz val="15"/>
      <name val="Arial"/>
      <family val="2"/>
    </font>
    <font>
      <b/>
      <sz val="15"/>
      <color theme="1" tint="0.14999847407452621"/>
      <name val="Arial"/>
      <family val="2"/>
    </font>
    <font>
      <sz val="15"/>
      <color theme="1" tint="0.14999847407452621"/>
      <name val="Arial"/>
      <family val="2"/>
    </font>
    <font>
      <sz val="15"/>
      <color theme="1" tint="0.14999847407452621"/>
      <name val="Times New Roman"/>
      <family val="1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b/>
      <sz val="18"/>
      <name val="Times New Roman"/>
      <family val="1"/>
    </font>
    <font>
      <b/>
      <u/>
      <sz val="18"/>
      <color rgb="FFFF0000"/>
      <name val="Times New Roman"/>
      <family val="1"/>
    </font>
    <font>
      <b/>
      <u/>
      <sz val="18"/>
      <color theme="4" tint="-0.249977111117893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6"/>
      <color rgb="FFCC0099"/>
      <name val="Times New Roman"/>
      <family val="1"/>
    </font>
    <font>
      <sz val="12"/>
      <color rgb="FFCC0066"/>
      <name val="Arial"/>
      <family val="2"/>
    </font>
    <font>
      <u/>
      <sz val="12"/>
      <color rgb="FFCC0066"/>
      <name val="Arial"/>
      <family val="2"/>
    </font>
    <font>
      <b/>
      <sz val="16"/>
      <color rgb="FFCC0099"/>
      <name val="Times New Roman"/>
      <family val="1"/>
    </font>
    <font>
      <b/>
      <sz val="16"/>
      <color rgb="FFCC009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theme="4" tint="-0.249977111117893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19" fillId="0" borderId="0"/>
    <xf numFmtId="0" fontId="19" fillId="0" borderId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23" applyNumberFormat="0" applyAlignment="0" applyProtection="0"/>
    <xf numFmtId="0" fontId="63" fillId="9" borderId="24" applyNumberFormat="0" applyAlignment="0" applyProtection="0"/>
    <xf numFmtId="0" fontId="64" fillId="9" borderId="23" applyNumberFormat="0" applyAlignment="0" applyProtection="0"/>
    <xf numFmtId="0" fontId="65" fillId="0" borderId="25" applyNumberFormat="0" applyFill="0" applyAlignment="0" applyProtection="0"/>
    <xf numFmtId="0" fontId="66" fillId="10" borderId="2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70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0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0" borderId="0"/>
    <xf numFmtId="0" fontId="54" fillId="11" borderId="27" applyNumberFormat="0" applyFont="0" applyAlignment="0" applyProtection="0"/>
    <xf numFmtId="0" fontId="71" fillId="0" borderId="0"/>
  </cellStyleXfs>
  <cellXfs count="131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1" fillId="2" borderId="0" xfId="1" applyFill="1"/>
    <xf numFmtId="0" fontId="6" fillId="0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0" fontId="7" fillId="2" borderId="0" xfId="1" applyFont="1" applyFill="1" applyAlignment="1">
      <alignment horizontal="left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165" fontId="8" fillId="3" borderId="4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165" fontId="14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left"/>
    </xf>
    <xf numFmtId="166" fontId="16" fillId="2" borderId="0" xfId="1" applyNumberFormat="1" applyFont="1" applyFill="1" applyBorder="1"/>
    <xf numFmtId="166" fontId="16" fillId="2" borderId="0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center"/>
    </xf>
    <xf numFmtId="164" fontId="18" fillId="2" borderId="0" xfId="1" applyNumberFormat="1" applyFont="1" applyFill="1" applyBorder="1" applyAlignment="1">
      <alignment horizontal="center"/>
    </xf>
    <xf numFmtId="0" fontId="12" fillId="2" borderId="0" xfId="1" applyFont="1" applyFill="1"/>
    <xf numFmtId="0" fontId="12" fillId="2" borderId="0" xfId="1" applyFont="1" applyFill="1" applyBorder="1"/>
    <xf numFmtId="0" fontId="11" fillId="2" borderId="0" xfId="1" applyFont="1" applyFill="1"/>
    <xf numFmtId="164" fontId="12" fillId="2" borderId="0" xfId="1" applyNumberFormat="1" applyFont="1" applyFill="1" applyBorder="1" applyAlignment="1">
      <alignment horizontal="left"/>
    </xf>
    <xf numFmtId="0" fontId="12" fillId="2" borderId="0" xfId="2" applyFont="1" applyFill="1" applyBorder="1" applyAlignment="1">
      <alignment horizontal="left"/>
    </xf>
    <xf numFmtId="0" fontId="10" fillId="2" borderId="0" xfId="1" applyFont="1" applyFill="1" applyAlignment="1">
      <alignment horizontal="left"/>
    </xf>
    <xf numFmtId="0" fontId="20" fillId="0" borderId="0" xfId="1" applyFont="1"/>
    <xf numFmtId="0" fontId="21" fillId="2" borderId="0" xfId="1" applyFont="1" applyFill="1"/>
    <xf numFmtId="164" fontId="21" fillId="2" borderId="0" xfId="1" applyNumberFormat="1" applyFont="1" applyFill="1" applyBorder="1" applyAlignment="1">
      <alignment horizontal="center"/>
    </xf>
    <xf numFmtId="164" fontId="21" fillId="2" borderId="0" xfId="1" applyNumberFormat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22" fillId="0" borderId="0" xfId="1" applyFont="1"/>
    <xf numFmtId="0" fontId="22" fillId="2" borderId="0" xfId="1" applyFont="1" applyFill="1"/>
    <xf numFmtId="164" fontId="22" fillId="2" borderId="0" xfId="1" applyNumberFormat="1" applyFont="1" applyFill="1" applyBorder="1" applyAlignment="1">
      <alignment horizontal="left" vertical="center"/>
    </xf>
    <xf numFmtId="0" fontId="20" fillId="2" borderId="0" xfId="1" applyFont="1" applyFill="1"/>
    <xf numFmtId="164" fontId="12" fillId="2" borderId="0" xfId="1" applyNumberFormat="1" applyFont="1" applyFill="1" applyBorder="1"/>
    <xf numFmtId="0" fontId="12" fillId="2" borderId="0" xfId="3" applyFont="1" applyFill="1" applyBorder="1"/>
    <xf numFmtId="0" fontId="12" fillId="2" borderId="0" xfId="1" applyNumberFormat="1" applyFont="1" applyFill="1" applyBorder="1" applyAlignment="1">
      <alignment horizontal="left"/>
    </xf>
    <xf numFmtId="164" fontId="23" fillId="2" borderId="0" xfId="1" applyNumberFormat="1" applyFont="1" applyFill="1" applyBorder="1"/>
    <xf numFmtId="0" fontId="12" fillId="2" borderId="0" xfId="2" applyFont="1" applyFill="1"/>
    <xf numFmtId="0" fontId="23" fillId="2" borderId="0" xfId="1" applyFont="1" applyFill="1" applyAlignment="1">
      <alignment horizontal="left"/>
    </xf>
    <xf numFmtId="164" fontId="23" fillId="2" borderId="0" xfId="3" applyNumberFormat="1" applyFont="1" applyFill="1" applyBorder="1"/>
    <xf numFmtId="0" fontId="12" fillId="2" borderId="0" xfId="1" applyFont="1" applyFill="1" applyAlignment="1">
      <alignment horizontal="left"/>
    </xf>
    <xf numFmtId="164" fontId="12" fillId="2" borderId="0" xfId="1" applyNumberFormat="1" applyFont="1" applyFill="1" applyBorder="1" applyAlignment="1">
      <alignment horizontal="center"/>
    </xf>
    <xf numFmtId="0" fontId="24" fillId="2" borderId="0" xfId="1" applyFont="1" applyFill="1" applyBorder="1" applyAlignment="1">
      <alignment horizontal="left"/>
    </xf>
    <xf numFmtId="0" fontId="24" fillId="2" borderId="0" xfId="2" applyFont="1" applyFill="1" applyBorder="1" applyAlignment="1">
      <alignment horizontal="left"/>
    </xf>
    <xf numFmtId="164" fontId="25" fillId="2" borderId="0" xfId="1" applyNumberFormat="1" applyFont="1" applyFill="1"/>
    <xf numFmtId="0" fontId="26" fillId="2" borderId="0" xfId="2" applyFont="1" applyFill="1" applyBorder="1" applyAlignment="1">
      <alignment horizontal="left"/>
    </xf>
    <xf numFmtId="0" fontId="27" fillId="2" borderId="0" xfId="2" applyFont="1" applyFill="1" applyBorder="1" applyAlignment="1">
      <alignment horizontal="left"/>
    </xf>
    <xf numFmtId="0" fontId="28" fillId="2" borderId="0" xfId="1" applyFont="1" applyFill="1"/>
    <xf numFmtId="0" fontId="29" fillId="2" borderId="0" xfId="2" applyFont="1" applyFill="1" applyBorder="1" applyAlignment="1">
      <alignment horizontal="left"/>
    </xf>
    <xf numFmtId="165" fontId="8" fillId="3" borderId="3" xfId="1" applyNumberFormat="1" applyFont="1" applyFill="1" applyBorder="1" applyAlignment="1">
      <alignment horizontal="center" vertical="center"/>
    </xf>
    <xf numFmtId="165" fontId="14" fillId="2" borderId="5" xfId="1" applyNumberFormat="1" applyFont="1" applyFill="1" applyBorder="1" applyAlignment="1">
      <alignment horizontal="center"/>
    </xf>
    <xf numFmtId="166" fontId="31" fillId="2" borderId="0" xfId="1" applyNumberFormat="1" applyFont="1" applyFill="1" applyBorder="1"/>
    <xf numFmtId="0" fontId="32" fillId="2" borderId="0" xfId="1" applyFont="1" applyFill="1"/>
    <xf numFmtId="0" fontId="33" fillId="2" borderId="0" xfId="1" applyFont="1" applyFill="1"/>
    <xf numFmtId="0" fontId="30" fillId="0" borderId="0" xfId="1" applyFont="1" applyFill="1" applyAlignment="1">
      <alignment vertical="center"/>
    </xf>
    <xf numFmtId="0" fontId="30" fillId="0" borderId="0" xfId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165" fontId="8" fillId="3" borderId="6" xfId="1" applyNumberFormat="1" applyFont="1" applyFill="1" applyBorder="1" applyAlignment="1">
      <alignment horizontal="center" vertical="center"/>
    </xf>
    <xf numFmtId="0" fontId="38" fillId="2" borderId="0" xfId="1" applyFont="1" applyFill="1" applyBorder="1"/>
    <xf numFmtId="0" fontId="39" fillId="2" borderId="0" xfId="1" applyFont="1" applyFill="1"/>
    <xf numFmtId="0" fontId="40" fillId="0" borderId="0" xfId="1" applyFont="1"/>
    <xf numFmtId="0" fontId="41" fillId="0" borderId="0" xfId="1" applyFont="1"/>
    <xf numFmtId="0" fontId="41" fillId="2" borderId="0" xfId="1" applyFont="1" applyFill="1"/>
    <xf numFmtId="0" fontId="38" fillId="2" borderId="0" xfId="1" applyNumberFormat="1" applyFont="1" applyFill="1" applyBorder="1" applyAlignment="1">
      <alignment horizontal="left"/>
    </xf>
    <xf numFmtId="0" fontId="42" fillId="2" borderId="0" xfId="1" applyFont="1" applyFill="1" applyAlignment="1">
      <alignment horizontal="left"/>
    </xf>
    <xf numFmtId="0" fontId="38" fillId="2" borderId="0" xfId="1" applyFont="1" applyFill="1" applyAlignment="1">
      <alignment horizontal="left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45" fillId="2" borderId="0" xfId="1" applyFont="1" applyFill="1"/>
    <xf numFmtId="0" fontId="49" fillId="2" borderId="0" xfId="5" applyFont="1" applyFill="1"/>
    <xf numFmtId="0" fontId="1" fillId="4" borderId="0" xfId="1" applyFill="1"/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5" fontId="8" fillId="3" borderId="19" xfId="1" applyNumberFormat="1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1" fillId="2" borderId="0" xfId="1" applyFill="1" applyBorder="1"/>
    <xf numFmtId="0" fontId="72" fillId="4" borderId="0" xfId="1" applyFont="1" applyFill="1"/>
    <xf numFmtId="16" fontId="72" fillId="4" borderId="0" xfId="1" applyNumberFormat="1" applyFont="1" applyFill="1"/>
    <xf numFmtId="165" fontId="8" fillId="3" borderId="3" xfId="1" applyNumberFormat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/>
    </xf>
    <xf numFmtId="164" fontId="10" fillId="2" borderId="30" xfId="1" applyNumberFormat="1" applyFont="1" applyFill="1" applyBorder="1" applyAlignment="1">
      <alignment horizontal="center"/>
    </xf>
    <xf numFmtId="0" fontId="51" fillId="4" borderId="16" xfId="1" applyFont="1" applyFill="1" applyBorder="1" applyAlignment="1">
      <alignment horizontal="center" vertical="center"/>
    </xf>
    <xf numFmtId="0" fontId="51" fillId="4" borderId="5" xfId="1" applyFont="1" applyFill="1" applyBorder="1" applyAlignment="1">
      <alignment horizontal="center" vertical="center"/>
    </xf>
    <xf numFmtId="0" fontId="51" fillId="4" borderId="17" xfId="1" applyFont="1" applyFill="1" applyBorder="1" applyAlignment="1">
      <alignment horizontal="center" vertical="center"/>
    </xf>
    <xf numFmtId="0" fontId="51" fillId="4" borderId="13" xfId="1" applyFont="1" applyFill="1" applyBorder="1" applyAlignment="1">
      <alignment horizontal="center" vertical="center"/>
    </xf>
    <xf numFmtId="0" fontId="51" fillId="4" borderId="14" xfId="1" applyFont="1" applyFill="1" applyBorder="1" applyAlignment="1">
      <alignment horizontal="center" vertical="center"/>
    </xf>
    <xf numFmtId="0" fontId="51" fillId="4" borderId="15" xfId="1" applyFont="1" applyFill="1" applyBorder="1" applyAlignment="1">
      <alignment horizontal="center" vertical="center"/>
    </xf>
    <xf numFmtId="0" fontId="50" fillId="4" borderId="10" xfId="1" applyFont="1" applyFill="1" applyBorder="1" applyAlignment="1">
      <alignment horizontal="center" vertical="center"/>
    </xf>
    <xf numFmtId="0" fontId="50" fillId="4" borderId="11" xfId="1" applyFont="1" applyFill="1" applyBorder="1" applyAlignment="1">
      <alignment horizontal="center" vertical="center"/>
    </xf>
    <xf numFmtId="0" fontId="50" fillId="4" borderId="12" xfId="1" applyFont="1" applyFill="1" applyBorder="1" applyAlignment="1">
      <alignment horizontal="center" vertical="center"/>
    </xf>
    <xf numFmtId="0" fontId="50" fillId="4" borderId="13" xfId="1" applyFont="1" applyFill="1" applyBorder="1" applyAlignment="1">
      <alignment horizontal="center" vertical="center"/>
    </xf>
    <xf numFmtId="0" fontId="50" fillId="4" borderId="14" xfId="1" applyFont="1" applyFill="1" applyBorder="1" applyAlignment="1">
      <alignment horizontal="center" vertical="center"/>
    </xf>
    <xf numFmtId="0" fontId="50" fillId="4" borderId="15" xfId="1" applyFont="1" applyFill="1" applyBorder="1" applyAlignment="1">
      <alignment horizontal="center" vertical="center"/>
    </xf>
    <xf numFmtId="0" fontId="50" fillId="4" borderId="16" xfId="1" applyFont="1" applyFill="1" applyBorder="1" applyAlignment="1">
      <alignment horizontal="center" vertical="center"/>
    </xf>
    <xf numFmtId="0" fontId="50" fillId="4" borderId="5" xfId="1" applyFont="1" applyFill="1" applyBorder="1" applyAlignment="1">
      <alignment horizontal="center" vertical="center"/>
    </xf>
    <xf numFmtId="0" fontId="50" fillId="4" borderId="17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34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165" fontId="34" fillId="3" borderId="3" xfId="1" applyNumberFormat="1" applyFont="1" applyFill="1" applyBorder="1" applyAlignment="1">
      <alignment horizontal="center" vertical="center" wrapText="1"/>
    </xf>
    <xf numFmtId="165" fontId="34" fillId="3" borderId="6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34" fillId="3" borderId="3" xfId="1" applyFont="1" applyFill="1" applyBorder="1" applyAlignment="1">
      <alignment horizontal="center" vertical="center" wrapText="1"/>
    </xf>
    <xf numFmtId="0" fontId="34" fillId="3" borderId="6" xfId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10" fillId="36" borderId="1" xfId="1" applyFont="1" applyFill="1" applyBorder="1" applyAlignment="1">
      <alignment horizontal="center" vertical="center"/>
    </xf>
    <xf numFmtId="0" fontId="10" fillId="36" borderId="29" xfId="1" applyFont="1" applyFill="1" applyBorder="1" applyAlignment="1">
      <alignment horizontal="center" vertical="center"/>
    </xf>
  </cellXfs>
  <cellStyles count="4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" builtinId="8"/>
    <cellStyle name="Hyperlink 2" xfId="4" xr:uid="{00000000-0005-0000-0000-00002200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 xr:uid="{00000000-0005-0000-0000-000027000000}"/>
    <cellStyle name="Normal 2 2" xfId="46" xr:uid="{00000000-0005-0000-0000-000028000000}"/>
    <cellStyle name="Normal 3" xfId="48" xr:uid="{00000000-0005-0000-0000-000029000000}"/>
    <cellStyle name="Normal_INTRA ASIA SERVICE" xfId="3" xr:uid="{00000000-0005-0000-0000-00002A000000}"/>
    <cellStyle name="Note 2" xfId="47" xr:uid="{00000000-0005-0000-0000-00002B000000}"/>
    <cellStyle name="Output" xfId="15" builtinId="21" customBuiltin="1"/>
    <cellStyle name="Style 1" xfId="2" xr:uid="{00000000-0005-0000-0000-00002D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0099"/>
      <color rgb="FFCC0066"/>
      <color rgb="FF9900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0029FA-F53F-481B-B1FB-5F563B48C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1253033</xdr:colOff>
      <xdr:row>0</xdr:row>
      <xdr:rowOff>0</xdr:rowOff>
    </xdr:from>
    <xdr:to>
      <xdr:col>15</xdr:col>
      <xdr:colOff>205327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9CAA31-7280-40C3-BBFF-255BCB259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8158" y="0"/>
          <a:ext cx="4016419" cy="207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7C2F8C-C6B2-4F9D-B633-90BC0AB1E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301626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07656E-1AAE-44AD-85F1-7774527B5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13</xdr:col>
      <xdr:colOff>1508125</xdr:colOff>
      <xdr:row>0</xdr:row>
      <xdr:rowOff>0</xdr:rowOff>
    </xdr:from>
    <xdr:to>
      <xdr:col>19</xdr:col>
      <xdr:colOff>34101</xdr:colOff>
      <xdr:row>5</xdr:row>
      <xdr:rowOff>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DC3B42-CA26-46CA-8110-EF89DC383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82275" y="0"/>
          <a:ext cx="4212401" cy="2103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3</xdr:col>
      <xdr:colOff>603251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CADBC-7485-4757-A9BE-1DCF19F6E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  <xdr:twoCellAnchor editAs="oneCell">
    <xdr:from>
      <xdr:col>16</xdr:col>
      <xdr:colOff>1730374</xdr:colOff>
      <xdr:row>0</xdr:row>
      <xdr:rowOff>142875</xdr:rowOff>
    </xdr:from>
    <xdr:to>
      <xdr:col>19</xdr:col>
      <xdr:colOff>21386</xdr:colOff>
      <xdr:row>4</xdr:row>
      <xdr:rowOff>581747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B3CE95-1A9E-4E8A-A4EC-4A1FAA14D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14624" y="142875"/>
          <a:ext cx="3704387" cy="19311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B2:O22"/>
  <sheetViews>
    <sheetView showGridLines="0" tabSelected="1" workbookViewId="0">
      <selection activeCell="C12" sqref="C12"/>
    </sheetView>
  </sheetViews>
  <sheetFormatPr defaultRowHeight="12.75" x14ac:dyDescent="0.2"/>
  <cols>
    <col min="1" max="16384" width="9.140625" style="82"/>
  </cols>
  <sheetData>
    <row r="2" spans="2:15" x14ac:dyDescent="0.2">
      <c r="B2" s="94" t="s">
        <v>68</v>
      </c>
      <c r="C2" s="95">
        <v>44222</v>
      </c>
    </row>
    <row r="12" spans="2:15" ht="13.5" thickBot="1" x14ac:dyDescent="0.25"/>
    <row r="13" spans="2:15" x14ac:dyDescent="0.2">
      <c r="H13" s="105" t="s">
        <v>31</v>
      </c>
      <c r="I13" s="106"/>
      <c r="J13" s="106"/>
      <c r="K13" s="106"/>
      <c r="L13" s="106"/>
      <c r="M13" s="106"/>
      <c r="N13" s="106"/>
      <c r="O13" s="107"/>
    </row>
    <row r="14" spans="2:15" x14ac:dyDescent="0.2">
      <c r="H14" s="108"/>
      <c r="I14" s="109"/>
      <c r="J14" s="109"/>
      <c r="K14" s="109"/>
      <c r="L14" s="109"/>
      <c r="M14" s="109"/>
      <c r="N14" s="109"/>
      <c r="O14" s="110"/>
    </row>
    <row r="15" spans="2:15" x14ac:dyDescent="0.2">
      <c r="H15" s="111" t="s">
        <v>35</v>
      </c>
      <c r="I15" s="112"/>
      <c r="J15" s="112"/>
      <c r="K15" s="112"/>
      <c r="L15" s="112"/>
      <c r="M15" s="112"/>
      <c r="N15" s="112"/>
      <c r="O15" s="113"/>
    </row>
    <row r="16" spans="2:15" x14ac:dyDescent="0.2">
      <c r="H16" s="108"/>
      <c r="I16" s="109"/>
      <c r="J16" s="109"/>
      <c r="K16" s="109"/>
      <c r="L16" s="109"/>
      <c r="M16" s="109"/>
      <c r="N16" s="109"/>
      <c r="O16" s="110"/>
    </row>
    <row r="17" spans="8:15" ht="12.75" customHeight="1" x14ac:dyDescent="0.2">
      <c r="H17" s="99" t="s">
        <v>32</v>
      </c>
      <c r="I17" s="100"/>
      <c r="J17" s="100"/>
      <c r="K17" s="100"/>
      <c r="L17" s="100"/>
      <c r="M17" s="100"/>
      <c r="N17" s="100"/>
      <c r="O17" s="101"/>
    </row>
    <row r="18" spans="8:15" ht="12.75" customHeight="1" x14ac:dyDescent="0.2">
      <c r="H18" s="102"/>
      <c r="I18" s="103"/>
      <c r="J18" s="103"/>
      <c r="K18" s="103"/>
      <c r="L18" s="103"/>
      <c r="M18" s="103"/>
      <c r="N18" s="103"/>
      <c r="O18" s="104"/>
    </row>
    <row r="19" spans="8:15" ht="12.75" customHeight="1" x14ac:dyDescent="0.2">
      <c r="H19" s="99" t="s">
        <v>92</v>
      </c>
      <c r="I19" s="100"/>
      <c r="J19" s="100"/>
      <c r="K19" s="100"/>
      <c r="L19" s="100"/>
      <c r="M19" s="100"/>
      <c r="N19" s="100"/>
      <c r="O19" s="101"/>
    </row>
    <row r="20" spans="8:15" ht="12.75" customHeight="1" x14ac:dyDescent="0.2">
      <c r="H20" s="102"/>
      <c r="I20" s="103"/>
      <c r="J20" s="103"/>
      <c r="K20" s="103"/>
      <c r="L20" s="103"/>
      <c r="M20" s="103"/>
      <c r="N20" s="103"/>
      <c r="O20" s="104"/>
    </row>
    <row r="21" spans="8:15" ht="12.75" customHeight="1" x14ac:dyDescent="0.2">
      <c r="H21" s="99" t="s">
        <v>33</v>
      </c>
      <c r="I21" s="100"/>
      <c r="J21" s="100"/>
      <c r="K21" s="100"/>
      <c r="L21" s="100"/>
      <c r="M21" s="100"/>
      <c r="N21" s="100"/>
      <c r="O21" s="101"/>
    </row>
    <row r="22" spans="8:15" ht="12.75" customHeight="1" x14ac:dyDescent="0.2">
      <c r="H22" s="102"/>
      <c r="I22" s="103"/>
      <c r="J22" s="103"/>
      <c r="K22" s="103"/>
      <c r="L22" s="103"/>
      <c r="M22" s="103"/>
      <c r="N22" s="103"/>
      <c r="O22" s="104"/>
    </row>
  </sheetData>
  <mergeCells count="5">
    <mergeCell ref="H21:O22"/>
    <mergeCell ref="H19:O20"/>
    <mergeCell ref="H13:O14"/>
    <mergeCell ref="H15:O16"/>
    <mergeCell ref="H17:O18"/>
  </mergeCells>
  <hyperlinks>
    <hyperlink ref="H21:O22" location="'NZ1'!A1" display="Service NZ1 - NEW ZEALAND FEEDER 1" xr:uid="{00000000-0004-0000-0000-000000000000}"/>
    <hyperlink ref="H17:O18" location="FREMANTLE!A1" display="Service WAU - WEST AUSTRALIA" xr:uid="{00000000-0004-0000-0000-000001000000}"/>
    <hyperlink ref="H19:O20" location="'AU1'!A1" display="Service AU1 - AUSTRALIA SERVICE" xr:uid="{00000000-0004-0000-0000-000002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B3:U52"/>
  <sheetViews>
    <sheetView view="pageBreakPreview" zoomScale="60" zoomScaleNormal="60" workbookViewId="0">
      <pane ySplit="7" topLeftCell="A8" activePane="bottomLeft" state="frozen"/>
      <selection pane="bottomLeft" activeCell="A19" sqref="A19:XFD19"/>
    </sheetView>
  </sheetViews>
  <sheetFormatPr defaultRowHeight="12.75" x14ac:dyDescent="0.2"/>
  <cols>
    <col min="1" max="1" width="9.140625" style="7"/>
    <col min="2" max="2" width="51.42578125" style="7" customWidth="1"/>
    <col min="3" max="3" width="17.42578125" style="7" customWidth="1"/>
    <col min="4" max="4" width="14.28515625" style="7" customWidth="1"/>
    <col min="5" max="5" width="22" style="7" customWidth="1"/>
    <col min="6" max="6" width="25.85546875" style="7" customWidth="1"/>
    <col min="7" max="7" width="23.85546875" style="7" customWidth="1"/>
    <col min="8" max="9" width="22" style="7" customWidth="1"/>
    <col min="10" max="10" width="18.7109375" style="7" customWidth="1"/>
    <col min="11" max="11" width="55.85546875" style="7" customWidth="1"/>
    <col min="12" max="12" width="14.42578125" style="7" customWidth="1"/>
    <col min="13" max="13" width="15.5703125" style="7" customWidth="1"/>
    <col min="14" max="14" width="26.7109375" style="7" customWidth="1"/>
    <col min="15" max="15" width="49.28515625" style="7" customWidth="1"/>
    <col min="16" max="16" width="39.140625" style="7" customWidth="1"/>
    <col min="17" max="17" width="0.5703125" style="7" customWidth="1"/>
    <col min="18" max="19" width="0.7109375" style="7" hidden="1" customWidth="1"/>
    <col min="20" max="20" width="2.140625" style="7" hidden="1" customWidth="1"/>
    <col min="21" max="21" width="6.42578125" style="7" hidden="1" customWidth="1"/>
    <col min="22" max="261" width="9.140625" style="7"/>
    <col min="262" max="262" width="10.42578125" style="7" customWidth="1"/>
    <col min="263" max="263" width="26.5703125" style="7" customWidth="1"/>
    <col min="264" max="265" width="12.5703125" style="7" customWidth="1"/>
    <col min="266" max="266" width="15" style="7" customWidth="1"/>
    <col min="267" max="267" width="11.28515625" style="7" customWidth="1"/>
    <col min="268" max="268" width="12" style="7" customWidth="1"/>
    <col min="269" max="269" width="34.140625" style="7" customWidth="1"/>
    <col min="270" max="270" width="9.85546875" style="7" customWidth="1"/>
    <col min="271" max="271" width="9.140625" style="7"/>
    <col min="272" max="272" width="14.5703125" style="7" customWidth="1"/>
    <col min="273" max="273" width="12" style="7" customWidth="1"/>
    <col min="274" max="274" width="10.85546875" style="7" customWidth="1"/>
    <col min="275" max="275" width="18" style="7" customWidth="1"/>
    <col min="276" max="276" width="16.28515625" style="7" customWidth="1"/>
    <col min="277" max="517" width="9.140625" style="7"/>
    <col min="518" max="518" width="10.42578125" style="7" customWidth="1"/>
    <col min="519" max="519" width="26.5703125" style="7" customWidth="1"/>
    <col min="520" max="521" width="12.5703125" style="7" customWidth="1"/>
    <col min="522" max="522" width="15" style="7" customWidth="1"/>
    <col min="523" max="523" width="11.28515625" style="7" customWidth="1"/>
    <col min="524" max="524" width="12" style="7" customWidth="1"/>
    <col min="525" max="525" width="34.140625" style="7" customWidth="1"/>
    <col min="526" max="526" width="9.85546875" style="7" customWidth="1"/>
    <col min="527" max="527" width="9.140625" style="7"/>
    <col min="528" max="528" width="14.5703125" style="7" customWidth="1"/>
    <col min="529" max="529" width="12" style="7" customWidth="1"/>
    <col min="530" max="530" width="10.85546875" style="7" customWidth="1"/>
    <col min="531" max="531" width="18" style="7" customWidth="1"/>
    <col min="532" max="532" width="16.28515625" style="7" customWidth="1"/>
    <col min="533" max="773" width="9.140625" style="7"/>
    <col min="774" max="774" width="10.42578125" style="7" customWidth="1"/>
    <col min="775" max="775" width="26.5703125" style="7" customWidth="1"/>
    <col min="776" max="777" width="12.5703125" style="7" customWidth="1"/>
    <col min="778" max="778" width="15" style="7" customWidth="1"/>
    <col min="779" max="779" width="11.28515625" style="7" customWidth="1"/>
    <col min="780" max="780" width="12" style="7" customWidth="1"/>
    <col min="781" max="781" width="34.140625" style="7" customWidth="1"/>
    <col min="782" max="782" width="9.85546875" style="7" customWidth="1"/>
    <col min="783" max="783" width="9.140625" style="7"/>
    <col min="784" max="784" width="14.5703125" style="7" customWidth="1"/>
    <col min="785" max="785" width="12" style="7" customWidth="1"/>
    <col min="786" max="786" width="10.85546875" style="7" customWidth="1"/>
    <col min="787" max="787" width="18" style="7" customWidth="1"/>
    <col min="788" max="788" width="16.28515625" style="7" customWidth="1"/>
    <col min="789" max="1029" width="9.140625" style="7"/>
    <col min="1030" max="1030" width="10.42578125" style="7" customWidth="1"/>
    <col min="1031" max="1031" width="26.5703125" style="7" customWidth="1"/>
    <col min="1032" max="1033" width="12.5703125" style="7" customWidth="1"/>
    <col min="1034" max="1034" width="15" style="7" customWidth="1"/>
    <col min="1035" max="1035" width="11.28515625" style="7" customWidth="1"/>
    <col min="1036" max="1036" width="12" style="7" customWidth="1"/>
    <col min="1037" max="1037" width="34.140625" style="7" customWidth="1"/>
    <col min="1038" max="1038" width="9.85546875" style="7" customWidth="1"/>
    <col min="1039" max="1039" width="9.140625" style="7"/>
    <col min="1040" max="1040" width="14.5703125" style="7" customWidth="1"/>
    <col min="1041" max="1041" width="12" style="7" customWidth="1"/>
    <col min="1042" max="1042" width="10.85546875" style="7" customWidth="1"/>
    <col min="1043" max="1043" width="18" style="7" customWidth="1"/>
    <col min="1044" max="1044" width="16.28515625" style="7" customWidth="1"/>
    <col min="1045" max="1285" width="9.140625" style="7"/>
    <col min="1286" max="1286" width="10.42578125" style="7" customWidth="1"/>
    <col min="1287" max="1287" width="26.5703125" style="7" customWidth="1"/>
    <col min="1288" max="1289" width="12.5703125" style="7" customWidth="1"/>
    <col min="1290" max="1290" width="15" style="7" customWidth="1"/>
    <col min="1291" max="1291" width="11.28515625" style="7" customWidth="1"/>
    <col min="1292" max="1292" width="12" style="7" customWidth="1"/>
    <col min="1293" max="1293" width="34.140625" style="7" customWidth="1"/>
    <col min="1294" max="1294" width="9.85546875" style="7" customWidth="1"/>
    <col min="1295" max="1295" width="9.140625" style="7"/>
    <col min="1296" max="1296" width="14.5703125" style="7" customWidth="1"/>
    <col min="1297" max="1297" width="12" style="7" customWidth="1"/>
    <col min="1298" max="1298" width="10.85546875" style="7" customWidth="1"/>
    <col min="1299" max="1299" width="18" style="7" customWidth="1"/>
    <col min="1300" max="1300" width="16.28515625" style="7" customWidth="1"/>
    <col min="1301" max="1541" width="9.140625" style="7"/>
    <col min="1542" max="1542" width="10.42578125" style="7" customWidth="1"/>
    <col min="1543" max="1543" width="26.5703125" style="7" customWidth="1"/>
    <col min="1544" max="1545" width="12.5703125" style="7" customWidth="1"/>
    <col min="1546" max="1546" width="15" style="7" customWidth="1"/>
    <col min="1547" max="1547" width="11.28515625" style="7" customWidth="1"/>
    <col min="1548" max="1548" width="12" style="7" customWidth="1"/>
    <col min="1549" max="1549" width="34.140625" style="7" customWidth="1"/>
    <col min="1550" max="1550" width="9.85546875" style="7" customWidth="1"/>
    <col min="1551" max="1551" width="9.140625" style="7"/>
    <col min="1552" max="1552" width="14.5703125" style="7" customWidth="1"/>
    <col min="1553" max="1553" width="12" style="7" customWidth="1"/>
    <col min="1554" max="1554" width="10.85546875" style="7" customWidth="1"/>
    <col min="1555" max="1555" width="18" style="7" customWidth="1"/>
    <col min="1556" max="1556" width="16.28515625" style="7" customWidth="1"/>
    <col min="1557" max="1797" width="9.140625" style="7"/>
    <col min="1798" max="1798" width="10.42578125" style="7" customWidth="1"/>
    <col min="1799" max="1799" width="26.5703125" style="7" customWidth="1"/>
    <col min="1800" max="1801" width="12.5703125" style="7" customWidth="1"/>
    <col min="1802" max="1802" width="15" style="7" customWidth="1"/>
    <col min="1803" max="1803" width="11.28515625" style="7" customWidth="1"/>
    <col min="1804" max="1804" width="12" style="7" customWidth="1"/>
    <col min="1805" max="1805" width="34.140625" style="7" customWidth="1"/>
    <col min="1806" max="1806" width="9.85546875" style="7" customWidth="1"/>
    <col min="1807" max="1807" width="9.140625" style="7"/>
    <col min="1808" max="1808" width="14.5703125" style="7" customWidth="1"/>
    <col min="1809" max="1809" width="12" style="7" customWidth="1"/>
    <col min="1810" max="1810" width="10.85546875" style="7" customWidth="1"/>
    <col min="1811" max="1811" width="18" style="7" customWidth="1"/>
    <col min="1812" max="1812" width="16.28515625" style="7" customWidth="1"/>
    <col min="1813" max="2053" width="9.140625" style="7"/>
    <col min="2054" max="2054" width="10.42578125" style="7" customWidth="1"/>
    <col min="2055" max="2055" width="26.5703125" style="7" customWidth="1"/>
    <col min="2056" max="2057" width="12.5703125" style="7" customWidth="1"/>
    <col min="2058" max="2058" width="15" style="7" customWidth="1"/>
    <col min="2059" max="2059" width="11.28515625" style="7" customWidth="1"/>
    <col min="2060" max="2060" width="12" style="7" customWidth="1"/>
    <col min="2061" max="2061" width="34.140625" style="7" customWidth="1"/>
    <col min="2062" max="2062" width="9.85546875" style="7" customWidth="1"/>
    <col min="2063" max="2063" width="9.140625" style="7"/>
    <col min="2064" max="2064" width="14.5703125" style="7" customWidth="1"/>
    <col min="2065" max="2065" width="12" style="7" customWidth="1"/>
    <col min="2066" max="2066" width="10.85546875" style="7" customWidth="1"/>
    <col min="2067" max="2067" width="18" style="7" customWidth="1"/>
    <col min="2068" max="2068" width="16.28515625" style="7" customWidth="1"/>
    <col min="2069" max="2309" width="9.140625" style="7"/>
    <col min="2310" max="2310" width="10.42578125" style="7" customWidth="1"/>
    <col min="2311" max="2311" width="26.5703125" style="7" customWidth="1"/>
    <col min="2312" max="2313" width="12.5703125" style="7" customWidth="1"/>
    <col min="2314" max="2314" width="15" style="7" customWidth="1"/>
    <col min="2315" max="2315" width="11.28515625" style="7" customWidth="1"/>
    <col min="2316" max="2316" width="12" style="7" customWidth="1"/>
    <col min="2317" max="2317" width="34.140625" style="7" customWidth="1"/>
    <col min="2318" max="2318" width="9.85546875" style="7" customWidth="1"/>
    <col min="2319" max="2319" width="9.140625" style="7"/>
    <col min="2320" max="2320" width="14.5703125" style="7" customWidth="1"/>
    <col min="2321" max="2321" width="12" style="7" customWidth="1"/>
    <col min="2322" max="2322" width="10.85546875" style="7" customWidth="1"/>
    <col min="2323" max="2323" width="18" style="7" customWidth="1"/>
    <col min="2324" max="2324" width="16.28515625" style="7" customWidth="1"/>
    <col min="2325" max="2565" width="9.140625" style="7"/>
    <col min="2566" max="2566" width="10.42578125" style="7" customWidth="1"/>
    <col min="2567" max="2567" width="26.5703125" style="7" customWidth="1"/>
    <col min="2568" max="2569" width="12.5703125" style="7" customWidth="1"/>
    <col min="2570" max="2570" width="15" style="7" customWidth="1"/>
    <col min="2571" max="2571" width="11.28515625" style="7" customWidth="1"/>
    <col min="2572" max="2572" width="12" style="7" customWidth="1"/>
    <col min="2573" max="2573" width="34.140625" style="7" customWidth="1"/>
    <col min="2574" max="2574" width="9.85546875" style="7" customWidth="1"/>
    <col min="2575" max="2575" width="9.140625" style="7"/>
    <col min="2576" max="2576" width="14.5703125" style="7" customWidth="1"/>
    <col min="2577" max="2577" width="12" style="7" customWidth="1"/>
    <col min="2578" max="2578" width="10.85546875" style="7" customWidth="1"/>
    <col min="2579" max="2579" width="18" style="7" customWidth="1"/>
    <col min="2580" max="2580" width="16.28515625" style="7" customWidth="1"/>
    <col min="2581" max="2821" width="9.140625" style="7"/>
    <col min="2822" max="2822" width="10.42578125" style="7" customWidth="1"/>
    <col min="2823" max="2823" width="26.5703125" style="7" customWidth="1"/>
    <col min="2824" max="2825" width="12.5703125" style="7" customWidth="1"/>
    <col min="2826" max="2826" width="15" style="7" customWidth="1"/>
    <col min="2827" max="2827" width="11.28515625" style="7" customWidth="1"/>
    <col min="2828" max="2828" width="12" style="7" customWidth="1"/>
    <col min="2829" max="2829" width="34.140625" style="7" customWidth="1"/>
    <col min="2830" max="2830" width="9.85546875" style="7" customWidth="1"/>
    <col min="2831" max="2831" width="9.140625" style="7"/>
    <col min="2832" max="2832" width="14.5703125" style="7" customWidth="1"/>
    <col min="2833" max="2833" width="12" style="7" customWidth="1"/>
    <col min="2834" max="2834" width="10.85546875" style="7" customWidth="1"/>
    <col min="2835" max="2835" width="18" style="7" customWidth="1"/>
    <col min="2836" max="2836" width="16.28515625" style="7" customWidth="1"/>
    <col min="2837" max="3077" width="9.140625" style="7"/>
    <col min="3078" max="3078" width="10.42578125" style="7" customWidth="1"/>
    <col min="3079" max="3079" width="26.5703125" style="7" customWidth="1"/>
    <col min="3080" max="3081" width="12.5703125" style="7" customWidth="1"/>
    <col min="3082" max="3082" width="15" style="7" customWidth="1"/>
    <col min="3083" max="3083" width="11.28515625" style="7" customWidth="1"/>
    <col min="3084" max="3084" width="12" style="7" customWidth="1"/>
    <col min="3085" max="3085" width="34.140625" style="7" customWidth="1"/>
    <col min="3086" max="3086" width="9.85546875" style="7" customWidth="1"/>
    <col min="3087" max="3087" width="9.140625" style="7"/>
    <col min="3088" max="3088" width="14.5703125" style="7" customWidth="1"/>
    <col min="3089" max="3089" width="12" style="7" customWidth="1"/>
    <col min="3090" max="3090" width="10.85546875" style="7" customWidth="1"/>
    <col min="3091" max="3091" width="18" style="7" customWidth="1"/>
    <col min="3092" max="3092" width="16.28515625" style="7" customWidth="1"/>
    <col min="3093" max="3333" width="9.140625" style="7"/>
    <col min="3334" max="3334" width="10.42578125" style="7" customWidth="1"/>
    <col min="3335" max="3335" width="26.5703125" style="7" customWidth="1"/>
    <col min="3336" max="3337" width="12.5703125" style="7" customWidth="1"/>
    <col min="3338" max="3338" width="15" style="7" customWidth="1"/>
    <col min="3339" max="3339" width="11.28515625" style="7" customWidth="1"/>
    <col min="3340" max="3340" width="12" style="7" customWidth="1"/>
    <col min="3341" max="3341" width="34.140625" style="7" customWidth="1"/>
    <col min="3342" max="3342" width="9.85546875" style="7" customWidth="1"/>
    <col min="3343" max="3343" width="9.140625" style="7"/>
    <col min="3344" max="3344" width="14.5703125" style="7" customWidth="1"/>
    <col min="3345" max="3345" width="12" style="7" customWidth="1"/>
    <col min="3346" max="3346" width="10.85546875" style="7" customWidth="1"/>
    <col min="3347" max="3347" width="18" style="7" customWidth="1"/>
    <col min="3348" max="3348" width="16.28515625" style="7" customWidth="1"/>
    <col min="3349" max="3589" width="9.140625" style="7"/>
    <col min="3590" max="3590" width="10.42578125" style="7" customWidth="1"/>
    <col min="3591" max="3591" width="26.5703125" style="7" customWidth="1"/>
    <col min="3592" max="3593" width="12.5703125" style="7" customWidth="1"/>
    <col min="3594" max="3594" width="15" style="7" customWidth="1"/>
    <col min="3595" max="3595" width="11.28515625" style="7" customWidth="1"/>
    <col min="3596" max="3596" width="12" style="7" customWidth="1"/>
    <col min="3597" max="3597" width="34.140625" style="7" customWidth="1"/>
    <col min="3598" max="3598" width="9.85546875" style="7" customWidth="1"/>
    <col min="3599" max="3599" width="9.140625" style="7"/>
    <col min="3600" max="3600" width="14.5703125" style="7" customWidth="1"/>
    <col min="3601" max="3601" width="12" style="7" customWidth="1"/>
    <col min="3602" max="3602" width="10.85546875" style="7" customWidth="1"/>
    <col min="3603" max="3603" width="18" style="7" customWidth="1"/>
    <col min="3604" max="3604" width="16.28515625" style="7" customWidth="1"/>
    <col min="3605" max="3845" width="9.140625" style="7"/>
    <col min="3846" max="3846" width="10.42578125" style="7" customWidth="1"/>
    <col min="3847" max="3847" width="26.5703125" style="7" customWidth="1"/>
    <col min="3848" max="3849" width="12.5703125" style="7" customWidth="1"/>
    <col min="3850" max="3850" width="15" style="7" customWidth="1"/>
    <col min="3851" max="3851" width="11.28515625" style="7" customWidth="1"/>
    <col min="3852" max="3852" width="12" style="7" customWidth="1"/>
    <col min="3853" max="3853" width="34.140625" style="7" customWidth="1"/>
    <col min="3854" max="3854" width="9.85546875" style="7" customWidth="1"/>
    <col min="3855" max="3855" width="9.140625" style="7"/>
    <col min="3856" max="3856" width="14.5703125" style="7" customWidth="1"/>
    <col min="3857" max="3857" width="12" style="7" customWidth="1"/>
    <col min="3858" max="3858" width="10.85546875" style="7" customWidth="1"/>
    <col min="3859" max="3859" width="18" style="7" customWidth="1"/>
    <col min="3860" max="3860" width="16.28515625" style="7" customWidth="1"/>
    <col min="3861" max="4101" width="9.140625" style="7"/>
    <col min="4102" max="4102" width="10.42578125" style="7" customWidth="1"/>
    <col min="4103" max="4103" width="26.5703125" style="7" customWidth="1"/>
    <col min="4104" max="4105" width="12.5703125" style="7" customWidth="1"/>
    <col min="4106" max="4106" width="15" style="7" customWidth="1"/>
    <col min="4107" max="4107" width="11.28515625" style="7" customWidth="1"/>
    <col min="4108" max="4108" width="12" style="7" customWidth="1"/>
    <col min="4109" max="4109" width="34.140625" style="7" customWidth="1"/>
    <col min="4110" max="4110" width="9.85546875" style="7" customWidth="1"/>
    <col min="4111" max="4111" width="9.140625" style="7"/>
    <col min="4112" max="4112" width="14.5703125" style="7" customWidth="1"/>
    <col min="4113" max="4113" width="12" style="7" customWidth="1"/>
    <col min="4114" max="4114" width="10.85546875" style="7" customWidth="1"/>
    <col min="4115" max="4115" width="18" style="7" customWidth="1"/>
    <col min="4116" max="4116" width="16.28515625" style="7" customWidth="1"/>
    <col min="4117" max="4357" width="9.140625" style="7"/>
    <col min="4358" max="4358" width="10.42578125" style="7" customWidth="1"/>
    <col min="4359" max="4359" width="26.5703125" style="7" customWidth="1"/>
    <col min="4360" max="4361" width="12.5703125" style="7" customWidth="1"/>
    <col min="4362" max="4362" width="15" style="7" customWidth="1"/>
    <col min="4363" max="4363" width="11.28515625" style="7" customWidth="1"/>
    <col min="4364" max="4364" width="12" style="7" customWidth="1"/>
    <col min="4365" max="4365" width="34.140625" style="7" customWidth="1"/>
    <col min="4366" max="4366" width="9.85546875" style="7" customWidth="1"/>
    <col min="4367" max="4367" width="9.140625" style="7"/>
    <col min="4368" max="4368" width="14.5703125" style="7" customWidth="1"/>
    <col min="4369" max="4369" width="12" style="7" customWidth="1"/>
    <col min="4370" max="4370" width="10.85546875" style="7" customWidth="1"/>
    <col min="4371" max="4371" width="18" style="7" customWidth="1"/>
    <col min="4372" max="4372" width="16.28515625" style="7" customWidth="1"/>
    <col min="4373" max="4613" width="9.140625" style="7"/>
    <col min="4614" max="4614" width="10.42578125" style="7" customWidth="1"/>
    <col min="4615" max="4615" width="26.5703125" style="7" customWidth="1"/>
    <col min="4616" max="4617" width="12.5703125" style="7" customWidth="1"/>
    <col min="4618" max="4618" width="15" style="7" customWidth="1"/>
    <col min="4619" max="4619" width="11.28515625" style="7" customWidth="1"/>
    <col min="4620" max="4620" width="12" style="7" customWidth="1"/>
    <col min="4621" max="4621" width="34.140625" style="7" customWidth="1"/>
    <col min="4622" max="4622" width="9.85546875" style="7" customWidth="1"/>
    <col min="4623" max="4623" width="9.140625" style="7"/>
    <col min="4624" max="4624" width="14.5703125" style="7" customWidth="1"/>
    <col min="4625" max="4625" width="12" style="7" customWidth="1"/>
    <col min="4626" max="4626" width="10.85546875" style="7" customWidth="1"/>
    <col min="4627" max="4627" width="18" style="7" customWidth="1"/>
    <col min="4628" max="4628" width="16.28515625" style="7" customWidth="1"/>
    <col min="4629" max="4869" width="9.140625" style="7"/>
    <col min="4870" max="4870" width="10.42578125" style="7" customWidth="1"/>
    <col min="4871" max="4871" width="26.5703125" style="7" customWidth="1"/>
    <col min="4872" max="4873" width="12.5703125" style="7" customWidth="1"/>
    <col min="4874" max="4874" width="15" style="7" customWidth="1"/>
    <col min="4875" max="4875" width="11.28515625" style="7" customWidth="1"/>
    <col min="4876" max="4876" width="12" style="7" customWidth="1"/>
    <col min="4877" max="4877" width="34.140625" style="7" customWidth="1"/>
    <col min="4878" max="4878" width="9.85546875" style="7" customWidth="1"/>
    <col min="4879" max="4879" width="9.140625" style="7"/>
    <col min="4880" max="4880" width="14.5703125" style="7" customWidth="1"/>
    <col min="4881" max="4881" width="12" style="7" customWidth="1"/>
    <col min="4882" max="4882" width="10.85546875" style="7" customWidth="1"/>
    <col min="4883" max="4883" width="18" style="7" customWidth="1"/>
    <col min="4884" max="4884" width="16.28515625" style="7" customWidth="1"/>
    <col min="4885" max="5125" width="9.140625" style="7"/>
    <col min="5126" max="5126" width="10.42578125" style="7" customWidth="1"/>
    <col min="5127" max="5127" width="26.5703125" style="7" customWidth="1"/>
    <col min="5128" max="5129" width="12.5703125" style="7" customWidth="1"/>
    <col min="5130" max="5130" width="15" style="7" customWidth="1"/>
    <col min="5131" max="5131" width="11.28515625" style="7" customWidth="1"/>
    <col min="5132" max="5132" width="12" style="7" customWidth="1"/>
    <col min="5133" max="5133" width="34.140625" style="7" customWidth="1"/>
    <col min="5134" max="5134" width="9.85546875" style="7" customWidth="1"/>
    <col min="5135" max="5135" width="9.140625" style="7"/>
    <col min="5136" max="5136" width="14.5703125" style="7" customWidth="1"/>
    <col min="5137" max="5137" width="12" style="7" customWidth="1"/>
    <col min="5138" max="5138" width="10.85546875" style="7" customWidth="1"/>
    <col min="5139" max="5139" width="18" style="7" customWidth="1"/>
    <col min="5140" max="5140" width="16.28515625" style="7" customWidth="1"/>
    <col min="5141" max="5381" width="9.140625" style="7"/>
    <col min="5382" max="5382" width="10.42578125" style="7" customWidth="1"/>
    <col min="5383" max="5383" width="26.5703125" style="7" customWidth="1"/>
    <col min="5384" max="5385" width="12.5703125" style="7" customWidth="1"/>
    <col min="5386" max="5386" width="15" style="7" customWidth="1"/>
    <col min="5387" max="5387" width="11.28515625" style="7" customWidth="1"/>
    <col min="5388" max="5388" width="12" style="7" customWidth="1"/>
    <col min="5389" max="5389" width="34.140625" style="7" customWidth="1"/>
    <col min="5390" max="5390" width="9.85546875" style="7" customWidth="1"/>
    <col min="5391" max="5391" width="9.140625" style="7"/>
    <col min="5392" max="5392" width="14.5703125" style="7" customWidth="1"/>
    <col min="5393" max="5393" width="12" style="7" customWidth="1"/>
    <col min="5394" max="5394" width="10.85546875" style="7" customWidth="1"/>
    <col min="5395" max="5395" width="18" style="7" customWidth="1"/>
    <col min="5396" max="5396" width="16.28515625" style="7" customWidth="1"/>
    <col min="5397" max="5637" width="9.140625" style="7"/>
    <col min="5638" max="5638" width="10.42578125" style="7" customWidth="1"/>
    <col min="5639" max="5639" width="26.5703125" style="7" customWidth="1"/>
    <col min="5640" max="5641" width="12.5703125" style="7" customWidth="1"/>
    <col min="5642" max="5642" width="15" style="7" customWidth="1"/>
    <col min="5643" max="5643" width="11.28515625" style="7" customWidth="1"/>
    <col min="5644" max="5644" width="12" style="7" customWidth="1"/>
    <col min="5645" max="5645" width="34.140625" style="7" customWidth="1"/>
    <col min="5646" max="5646" width="9.85546875" style="7" customWidth="1"/>
    <col min="5647" max="5647" width="9.140625" style="7"/>
    <col min="5648" max="5648" width="14.5703125" style="7" customWidth="1"/>
    <col min="5649" max="5649" width="12" style="7" customWidth="1"/>
    <col min="5650" max="5650" width="10.85546875" style="7" customWidth="1"/>
    <col min="5651" max="5651" width="18" style="7" customWidth="1"/>
    <col min="5652" max="5652" width="16.28515625" style="7" customWidth="1"/>
    <col min="5653" max="5893" width="9.140625" style="7"/>
    <col min="5894" max="5894" width="10.42578125" style="7" customWidth="1"/>
    <col min="5895" max="5895" width="26.5703125" style="7" customWidth="1"/>
    <col min="5896" max="5897" width="12.5703125" style="7" customWidth="1"/>
    <col min="5898" max="5898" width="15" style="7" customWidth="1"/>
    <col min="5899" max="5899" width="11.28515625" style="7" customWidth="1"/>
    <col min="5900" max="5900" width="12" style="7" customWidth="1"/>
    <col min="5901" max="5901" width="34.140625" style="7" customWidth="1"/>
    <col min="5902" max="5902" width="9.85546875" style="7" customWidth="1"/>
    <col min="5903" max="5903" width="9.140625" style="7"/>
    <col min="5904" max="5904" width="14.5703125" style="7" customWidth="1"/>
    <col min="5905" max="5905" width="12" style="7" customWidth="1"/>
    <col min="5906" max="5906" width="10.85546875" style="7" customWidth="1"/>
    <col min="5907" max="5907" width="18" style="7" customWidth="1"/>
    <col min="5908" max="5908" width="16.28515625" style="7" customWidth="1"/>
    <col min="5909" max="6149" width="9.140625" style="7"/>
    <col min="6150" max="6150" width="10.42578125" style="7" customWidth="1"/>
    <col min="6151" max="6151" width="26.5703125" style="7" customWidth="1"/>
    <col min="6152" max="6153" width="12.5703125" style="7" customWidth="1"/>
    <col min="6154" max="6154" width="15" style="7" customWidth="1"/>
    <col min="6155" max="6155" width="11.28515625" style="7" customWidth="1"/>
    <col min="6156" max="6156" width="12" style="7" customWidth="1"/>
    <col min="6157" max="6157" width="34.140625" style="7" customWidth="1"/>
    <col min="6158" max="6158" width="9.85546875" style="7" customWidth="1"/>
    <col min="6159" max="6159" width="9.140625" style="7"/>
    <col min="6160" max="6160" width="14.5703125" style="7" customWidth="1"/>
    <col min="6161" max="6161" width="12" style="7" customWidth="1"/>
    <col min="6162" max="6162" width="10.85546875" style="7" customWidth="1"/>
    <col min="6163" max="6163" width="18" style="7" customWidth="1"/>
    <col min="6164" max="6164" width="16.28515625" style="7" customWidth="1"/>
    <col min="6165" max="6405" width="9.140625" style="7"/>
    <col min="6406" max="6406" width="10.42578125" style="7" customWidth="1"/>
    <col min="6407" max="6407" width="26.5703125" style="7" customWidth="1"/>
    <col min="6408" max="6409" width="12.5703125" style="7" customWidth="1"/>
    <col min="6410" max="6410" width="15" style="7" customWidth="1"/>
    <col min="6411" max="6411" width="11.28515625" style="7" customWidth="1"/>
    <col min="6412" max="6412" width="12" style="7" customWidth="1"/>
    <col min="6413" max="6413" width="34.140625" style="7" customWidth="1"/>
    <col min="6414" max="6414" width="9.85546875" style="7" customWidth="1"/>
    <col min="6415" max="6415" width="9.140625" style="7"/>
    <col min="6416" max="6416" width="14.5703125" style="7" customWidth="1"/>
    <col min="6417" max="6417" width="12" style="7" customWidth="1"/>
    <col min="6418" max="6418" width="10.85546875" style="7" customWidth="1"/>
    <col min="6419" max="6419" width="18" style="7" customWidth="1"/>
    <col min="6420" max="6420" width="16.28515625" style="7" customWidth="1"/>
    <col min="6421" max="6661" width="9.140625" style="7"/>
    <col min="6662" max="6662" width="10.42578125" style="7" customWidth="1"/>
    <col min="6663" max="6663" width="26.5703125" style="7" customWidth="1"/>
    <col min="6664" max="6665" width="12.5703125" style="7" customWidth="1"/>
    <col min="6666" max="6666" width="15" style="7" customWidth="1"/>
    <col min="6667" max="6667" width="11.28515625" style="7" customWidth="1"/>
    <col min="6668" max="6668" width="12" style="7" customWidth="1"/>
    <col min="6669" max="6669" width="34.140625" style="7" customWidth="1"/>
    <col min="6670" max="6670" width="9.85546875" style="7" customWidth="1"/>
    <col min="6671" max="6671" width="9.140625" style="7"/>
    <col min="6672" max="6672" width="14.5703125" style="7" customWidth="1"/>
    <col min="6673" max="6673" width="12" style="7" customWidth="1"/>
    <col min="6674" max="6674" width="10.85546875" style="7" customWidth="1"/>
    <col min="6675" max="6675" width="18" style="7" customWidth="1"/>
    <col min="6676" max="6676" width="16.28515625" style="7" customWidth="1"/>
    <col min="6677" max="6917" width="9.140625" style="7"/>
    <col min="6918" max="6918" width="10.42578125" style="7" customWidth="1"/>
    <col min="6919" max="6919" width="26.5703125" style="7" customWidth="1"/>
    <col min="6920" max="6921" width="12.5703125" style="7" customWidth="1"/>
    <col min="6922" max="6922" width="15" style="7" customWidth="1"/>
    <col min="6923" max="6923" width="11.28515625" style="7" customWidth="1"/>
    <col min="6924" max="6924" width="12" style="7" customWidth="1"/>
    <col min="6925" max="6925" width="34.140625" style="7" customWidth="1"/>
    <col min="6926" max="6926" width="9.85546875" style="7" customWidth="1"/>
    <col min="6927" max="6927" width="9.140625" style="7"/>
    <col min="6928" max="6928" width="14.5703125" style="7" customWidth="1"/>
    <col min="6929" max="6929" width="12" style="7" customWidth="1"/>
    <col min="6930" max="6930" width="10.85546875" style="7" customWidth="1"/>
    <col min="6931" max="6931" width="18" style="7" customWidth="1"/>
    <col min="6932" max="6932" width="16.28515625" style="7" customWidth="1"/>
    <col min="6933" max="7173" width="9.140625" style="7"/>
    <col min="7174" max="7174" width="10.42578125" style="7" customWidth="1"/>
    <col min="7175" max="7175" width="26.5703125" style="7" customWidth="1"/>
    <col min="7176" max="7177" width="12.5703125" style="7" customWidth="1"/>
    <col min="7178" max="7178" width="15" style="7" customWidth="1"/>
    <col min="7179" max="7179" width="11.28515625" style="7" customWidth="1"/>
    <col min="7180" max="7180" width="12" style="7" customWidth="1"/>
    <col min="7181" max="7181" width="34.140625" style="7" customWidth="1"/>
    <col min="7182" max="7182" width="9.85546875" style="7" customWidth="1"/>
    <col min="7183" max="7183" width="9.140625" style="7"/>
    <col min="7184" max="7184" width="14.5703125" style="7" customWidth="1"/>
    <col min="7185" max="7185" width="12" style="7" customWidth="1"/>
    <col min="7186" max="7186" width="10.85546875" style="7" customWidth="1"/>
    <col min="7187" max="7187" width="18" style="7" customWidth="1"/>
    <col min="7188" max="7188" width="16.28515625" style="7" customWidth="1"/>
    <col min="7189" max="7429" width="9.140625" style="7"/>
    <col min="7430" max="7430" width="10.42578125" style="7" customWidth="1"/>
    <col min="7431" max="7431" width="26.5703125" style="7" customWidth="1"/>
    <col min="7432" max="7433" width="12.5703125" style="7" customWidth="1"/>
    <col min="7434" max="7434" width="15" style="7" customWidth="1"/>
    <col min="7435" max="7435" width="11.28515625" style="7" customWidth="1"/>
    <col min="7436" max="7436" width="12" style="7" customWidth="1"/>
    <col min="7437" max="7437" width="34.140625" style="7" customWidth="1"/>
    <col min="7438" max="7438" width="9.85546875" style="7" customWidth="1"/>
    <col min="7439" max="7439" width="9.140625" style="7"/>
    <col min="7440" max="7440" width="14.5703125" style="7" customWidth="1"/>
    <col min="7441" max="7441" width="12" style="7" customWidth="1"/>
    <col min="7442" max="7442" width="10.85546875" style="7" customWidth="1"/>
    <col min="7443" max="7443" width="18" style="7" customWidth="1"/>
    <col min="7444" max="7444" width="16.28515625" style="7" customWidth="1"/>
    <col min="7445" max="7685" width="9.140625" style="7"/>
    <col min="7686" max="7686" width="10.42578125" style="7" customWidth="1"/>
    <col min="7687" max="7687" width="26.5703125" style="7" customWidth="1"/>
    <col min="7688" max="7689" width="12.5703125" style="7" customWidth="1"/>
    <col min="7690" max="7690" width="15" style="7" customWidth="1"/>
    <col min="7691" max="7691" width="11.28515625" style="7" customWidth="1"/>
    <col min="7692" max="7692" width="12" style="7" customWidth="1"/>
    <col min="7693" max="7693" width="34.140625" style="7" customWidth="1"/>
    <col min="7694" max="7694" width="9.85546875" style="7" customWidth="1"/>
    <col min="7695" max="7695" width="9.140625" style="7"/>
    <col min="7696" max="7696" width="14.5703125" style="7" customWidth="1"/>
    <col min="7697" max="7697" width="12" style="7" customWidth="1"/>
    <col min="7698" max="7698" width="10.85546875" style="7" customWidth="1"/>
    <col min="7699" max="7699" width="18" style="7" customWidth="1"/>
    <col min="7700" max="7700" width="16.28515625" style="7" customWidth="1"/>
    <col min="7701" max="7941" width="9.140625" style="7"/>
    <col min="7942" max="7942" width="10.42578125" style="7" customWidth="1"/>
    <col min="7943" max="7943" width="26.5703125" style="7" customWidth="1"/>
    <col min="7944" max="7945" width="12.5703125" style="7" customWidth="1"/>
    <col min="7946" max="7946" width="15" style="7" customWidth="1"/>
    <col min="7947" max="7947" width="11.28515625" style="7" customWidth="1"/>
    <col min="7948" max="7948" width="12" style="7" customWidth="1"/>
    <col min="7949" max="7949" width="34.140625" style="7" customWidth="1"/>
    <col min="7950" max="7950" width="9.85546875" style="7" customWidth="1"/>
    <col min="7951" max="7951" width="9.140625" style="7"/>
    <col min="7952" max="7952" width="14.5703125" style="7" customWidth="1"/>
    <col min="7953" max="7953" width="12" style="7" customWidth="1"/>
    <col min="7954" max="7954" width="10.85546875" style="7" customWidth="1"/>
    <col min="7955" max="7955" width="18" style="7" customWidth="1"/>
    <col min="7956" max="7956" width="16.28515625" style="7" customWidth="1"/>
    <col min="7957" max="8197" width="9.140625" style="7"/>
    <col min="8198" max="8198" width="10.42578125" style="7" customWidth="1"/>
    <col min="8199" max="8199" width="26.5703125" style="7" customWidth="1"/>
    <col min="8200" max="8201" width="12.5703125" style="7" customWidth="1"/>
    <col min="8202" max="8202" width="15" style="7" customWidth="1"/>
    <col min="8203" max="8203" width="11.28515625" style="7" customWidth="1"/>
    <col min="8204" max="8204" width="12" style="7" customWidth="1"/>
    <col min="8205" max="8205" width="34.140625" style="7" customWidth="1"/>
    <col min="8206" max="8206" width="9.85546875" style="7" customWidth="1"/>
    <col min="8207" max="8207" width="9.140625" style="7"/>
    <col min="8208" max="8208" width="14.5703125" style="7" customWidth="1"/>
    <col min="8209" max="8209" width="12" style="7" customWidth="1"/>
    <col min="8210" max="8210" width="10.85546875" style="7" customWidth="1"/>
    <col min="8211" max="8211" width="18" style="7" customWidth="1"/>
    <col min="8212" max="8212" width="16.28515625" style="7" customWidth="1"/>
    <col min="8213" max="8453" width="9.140625" style="7"/>
    <col min="8454" max="8454" width="10.42578125" style="7" customWidth="1"/>
    <col min="8455" max="8455" width="26.5703125" style="7" customWidth="1"/>
    <col min="8456" max="8457" width="12.5703125" style="7" customWidth="1"/>
    <col min="8458" max="8458" width="15" style="7" customWidth="1"/>
    <col min="8459" max="8459" width="11.28515625" style="7" customWidth="1"/>
    <col min="8460" max="8460" width="12" style="7" customWidth="1"/>
    <col min="8461" max="8461" width="34.140625" style="7" customWidth="1"/>
    <col min="8462" max="8462" width="9.85546875" style="7" customWidth="1"/>
    <col min="8463" max="8463" width="9.140625" style="7"/>
    <col min="8464" max="8464" width="14.5703125" style="7" customWidth="1"/>
    <col min="8465" max="8465" width="12" style="7" customWidth="1"/>
    <col min="8466" max="8466" width="10.85546875" style="7" customWidth="1"/>
    <col min="8467" max="8467" width="18" style="7" customWidth="1"/>
    <col min="8468" max="8468" width="16.28515625" style="7" customWidth="1"/>
    <col min="8469" max="8709" width="9.140625" style="7"/>
    <col min="8710" max="8710" width="10.42578125" style="7" customWidth="1"/>
    <col min="8711" max="8711" width="26.5703125" style="7" customWidth="1"/>
    <col min="8712" max="8713" width="12.5703125" style="7" customWidth="1"/>
    <col min="8714" max="8714" width="15" style="7" customWidth="1"/>
    <col min="8715" max="8715" width="11.28515625" style="7" customWidth="1"/>
    <col min="8716" max="8716" width="12" style="7" customWidth="1"/>
    <col min="8717" max="8717" width="34.140625" style="7" customWidth="1"/>
    <col min="8718" max="8718" width="9.85546875" style="7" customWidth="1"/>
    <col min="8719" max="8719" width="9.140625" style="7"/>
    <col min="8720" max="8720" width="14.5703125" style="7" customWidth="1"/>
    <col min="8721" max="8721" width="12" style="7" customWidth="1"/>
    <col min="8722" max="8722" width="10.85546875" style="7" customWidth="1"/>
    <col min="8723" max="8723" width="18" style="7" customWidth="1"/>
    <col min="8724" max="8724" width="16.28515625" style="7" customWidth="1"/>
    <col min="8725" max="8965" width="9.140625" style="7"/>
    <col min="8966" max="8966" width="10.42578125" style="7" customWidth="1"/>
    <col min="8967" max="8967" width="26.5703125" style="7" customWidth="1"/>
    <col min="8968" max="8969" width="12.5703125" style="7" customWidth="1"/>
    <col min="8970" max="8970" width="15" style="7" customWidth="1"/>
    <col min="8971" max="8971" width="11.28515625" style="7" customWidth="1"/>
    <col min="8972" max="8972" width="12" style="7" customWidth="1"/>
    <col min="8973" max="8973" width="34.140625" style="7" customWidth="1"/>
    <col min="8974" max="8974" width="9.85546875" style="7" customWidth="1"/>
    <col min="8975" max="8975" width="9.140625" style="7"/>
    <col min="8976" max="8976" width="14.5703125" style="7" customWidth="1"/>
    <col min="8977" max="8977" width="12" style="7" customWidth="1"/>
    <col min="8978" max="8978" width="10.85546875" style="7" customWidth="1"/>
    <col min="8979" max="8979" width="18" style="7" customWidth="1"/>
    <col min="8980" max="8980" width="16.28515625" style="7" customWidth="1"/>
    <col min="8981" max="9221" width="9.140625" style="7"/>
    <col min="9222" max="9222" width="10.42578125" style="7" customWidth="1"/>
    <col min="9223" max="9223" width="26.5703125" style="7" customWidth="1"/>
    <col min="9224" max="9225" width="12.5703125" style="7" customWidth="1"/>
    <col min="9226" max="9226" width="15" style="7" customWidth="1"/>
    <col min="9227" max="9227" width="11.28515625" style="7" customWidth="1"/>
    <col min="9228" max="9228" width="12" style="7" customWidth="1"/>
    <col min="9229" max="9229" width="34.140625" style="7" customWidth="1"/>
    <col min="9230" max="9230" width="9.85546875" style="7" customWidth="1"/>
    <col min="9231" max="9231" width="9.140625" style="7"/>
    <col min="9232" max="9232" width="14.5703125" style="7" customWidth="1"/>
    <col min="9233" max="9233" width="12" style="7" customWidth="1"/>
    <col min="9234" max="9234" width="10.85546875" style="7" customWidth="1"/>
    <col min="9235" max="9235" width="18" style="7" customWidth="1"/>
    <col min="9236" max="9236" width="16.28515625" style="7" customWidth="1"/>
    <col min="9237" max="9477" width="9.140625" style="7"/>
    <col min="9478" max="9478" width="10.42578125" style="7" customWidth="1"/>
    <col min="9479" max="9479" width="26.5703125" style="7" customWidth="1"/>
    <col min="9480" max="9481" width="12.5703125" style="7" customWidth="1"/>
    <col min="9482" max="9482" width="15" style="7" customWidth="1"/>
    <col min="9483" max="9483" width="11.28515625" style="7" customWidth="1"/>
    <col min="9484" max="9484" width="12" style="7" customWidth="1"/>
    <col min="9485" max="9485" width="34.140625" style="7" customWidth="1"/>
    <col min="9486" max="9486" width="9.85546875" style="7" customWidth="1"/>
    <col min="9487" max="9487" width="9.140625" style="7"/>
    <col min="9488" max="9488" width="14.5703125" style="7" customWidth="1"/>
    <col min="9489" max="9489" width="12" style="7" customWidth="1"/>
    <col min="9490" max="9490" width="10.85546875" style="7" customWidth="1"/>
    <col min="9491" max="9491" width="18" style="7" customWidth="1"/>
    <col min="9492" max="9492" width="16.28515625" style="7" customWidth="1"/>
    <col min="9493" max="9733" width="9.140625" style="7"/>
    <col min="9734" max="9734" width="10.42578125" style="7" customWidth="1"/>
    <col min="9735" max="9735" width="26.5703125" style="7" customWidth="1"/>
    <col min="9736" max="9737" width="12.5703125" style="7" customWidth="1"/>
    <col min="9738" max="9738" width="15" style="7" customWidth="1"/>
    <col min="9739" max="9739" width="11.28515625" style="7" customWidth="1"/>
    <col min="9740" max="9740" width="12" style="7" customWidth="1"/>
    <col min="9741" max="9741" width="34.140625" style="7" customWidth="1"/>
    <col min="9742" max="9742" width="9.85546875" style="7" customWidth="1"/>
    <col min="9743" max="9743" width="9.140625" style="7"/>
    <col min="9744" max="9744" width="14.5703125" style="7" customWidth="1"/>
    <col min="9745" max="9745" width="12" style="7" customWidth="1"/>
    <col min="9746" max="9746" width="10.85546875" style="7" customWidth="1"/>
    <col min="9747" max="9747" width="18" style="7" customWidth="1"/>
    <col min="9748" max="9748" width="16.28515625" style="7" customWidth="1"/>
    <col min="9749" max="9989" width="9.140625" style="7"/>
    <col min="9990" max="9990" width="10.42578125" style="7" customWidth="1"/>
    <col min="9991" max="9991" width="26.5703125" style="7" customWidth="1"/>
    <col min="9992" max="9993" width="12.5703125" style="7" customWidth="1"/>
    <col min="9994" max="9994" width="15" style="7" customWidth="1"/>
    <col min="9995" max="9995" width="11.28515625" style="7" customWidth="1"/>
    <col min="9996" max="9996" width="12" style="7" customWidth="1"/>
    <col min="9997" max="9997" width="34.140625" style="7" customWidth="1"/>
    <col min="9998" max="9998" width="9.85546875" style="7" customWidth="1"/>
    <col min="9999" max="9999" width="9.140625" style="7"/>
    <col min="10000" max="10000" width="14.5703125" style="7" customWidth="1"/>
    <col min="10001" max="10001" width="12" style="7" customWidth="1"/>
    <col min="10002" max="10002" width="10.85546875" style="7" customWidth="1"/>
    <col min="10003" max="10003" width="18" style="7" customWidth="1"/>
    <col min="10004" max="10004" width="16.28515625" style="7" customWidth="1"/>
    <col min="10005" max="10245" width="9.140625" style="7"/>
    <col min="10246" max="10246" width="10.42578125" style="7" customWidth="1"/>
    <col min="10247" max="10247" width="26.5703125" style="7" customWidth="1"/>
    <col min="10248" max="10249" width="12.5703125" style="7" customWidth="1"/>
    <col min="10250" max="10250" width="15" style="7" customWidth="1"/>
    <col min="10251" max="10251" width="11.28515625" style="7" customWidth="1"/>
    <col min="10252" max="10252" width="12" style="7" customWidth="1"/>
    <col min="10253" max="10253" width="34.140625" style="7" customWidth="1"/>
    <col min="10254" max="10254" width="9.85546875" style="7" customWidth="1"/>
    <col min="10255" max="10255" width="9.140625" style="7"/>
    <col min="10256" max="10256" width="14.5703125" style="7" customWidth="1"/>
    <col min="10257" max="10257" width="12" style="7" customWidth="1"/>
    <col min="10258" max="10258" width="10.85546875" style="7" customWidth="1"/>
    <col min="10259" max="10259" width="18" style="7" customWidth="1"/>
    <col min="10260" max="10260" width="16.28515625" style="7" customWidth="1"/>
    <col min="10261" max="10501" width="9.140625" style="7"/>
    <col min="10502" max="10502" width="10.42578125" style="7" customWidth="1"/>
    <col min="10503" max="10503" width="26.5703125" style="7" customWidth="1"/>
    <col min="10504" max="10505" width="12.5703125" style="7" customWidth="1"/>
    <col min="10506" max="10506" width="15" style="7" customWidth="1"/>
    <col min="10507" max="10507" width="11.28515625" style="7" customWidth="1"/>
    <col min="10508" max="10508" width="12" style="7" customWidth="1"/>
    <col min="10509" max="10509" width="34.140625" style="7" customWidth="1"/>
    <col min="10510" max="10510" width="9.85546875" style="7" customWidth="1"/>
    <col min="10511" max="10511" width="9.140625" style="7"/>
    <col min="10512" max="10512" width="14.5703125" style="7" customWidth="1"/>
    <col min="10513" max="10513" width="12" style="7" customWidth="1"/>
    <col min="10514" max="10514" width="10.85546875" style="7" customWidth="1"/>
    <col min="10515" max="10515" width="18" style="7" customWidth="1"/>
    <col min="10516" max="10516" width="16.28515625" style="7" customWidth="1"/>
    <col min="10517" max="10757" width="9.140625" style="7"/>
    <col min="10758" max="10758" width="10.42578125" style="7" customWidth="1"/>
    <col min="10759" max="10759" width="26.5703125" style="7" customWidth="1"/>
    <col min="10760" max="10761" width="12.5703125" style="7" customWidth="1"/>
    <col min="10762" max="10762" width="15" style="7" customWidth="1"/>
    <col min="10763" max="10763" width="11.28515625" style="7" customWidth="1"/>
    <col min="10764" max="10764" width="12" style="7" customWidth="1"/>
    <col min="10765" max="10765" width="34.140625" style="7" customWidth="1"/>
    <col min="10766" max="10766" width="9.85546875" style="7" customWidth="1"/>
    <col min="10767" max="10767" width="9.140625" style="7"/>
    <col min="10768" max="10768" width="14.5703125" style="7" customWidth="1"/>
    <col min="10769" max="10769" width="12" style="7" customWidth="1"/>
    <col min="10770" max="10770" width="10.85546875" style="7" customWidth="1"/>
    <col min="10771" max="10771" width="18" style="7" customWidth="1"/>
    <col min="10772" max="10772" width="16.28515625" style="7" customWidth="1"/>
    <col min="10773" max="11013" width="9.140625" style="7"/>
    <col min="11014" max="11014" width="10.42578125" style="7" customWidth="1"/>
    <col min="11015" max="11015" width="26.5703125" style="7" customWidth="1"/>
    <col min="11016" max="11017" width="12.5703125" style="7" customWidth="1"/>
    <col min="11018" max="11018" width="15" style="7" customWidth="1"/>
    <col min="11019" max="11019" width="11.28515625" style="7" customWidth="1"/>
    <col min="11020" max="11020" width="12" style="7" customWidth="1"/>
    <col min="11021" max="11021" width="34.140625" style="7" customWidth="1"/>
    <col min="11022" max="11022" width="9.85546875" style="7" customWidth="1"/>
    <col min="11023" max="11023" width="9.140625" style="7"/>
    <col min="11024" max="11024" width="14.5703125" style="7" customWidth="1"/>
    <col min="11025" max="11025" width="12" style="7" customWidth="1"/>
    <col min="11026" max="11026" width="10.85546875" style="7" customWidth="1"/>
    <col min="11027" max="11027" width="18" style="7" customWidth="1"/>
    <col min="11028" max="11028" width="16.28515625" style="7" customWidth="1"/>
    <col min="11029" max="11269" width="9.140625" style="7"/>
    <col min="11270" max="11270" width="10.42578125" style="7" customWidth="1"/>
    <col min="11271" max="11271" width="26.5703125" style="7" customWidth="1"/>
    <col min="11272" max="11273" width="12.5703125" style="7" customWidth="1"/>
    <col min="11274" max="11274" width="15" style="7" customWidth="1"/>
    <col min="11275" max="11275" width="11.28515625" style="7" customWidth="1"/>
    <col min="11276" max="11276" width="12" style="7" customWidth="1"/>
    <col min="11277" max="11277" width="34.140625" style="7" customWidth="1"/>
    <col min="11278" max="11278" width="9.85546875" style="7" customWidth="1"/>
    <col min="11279" max="11279" width="9.140625" style="7"/>
    <col min="11280" max="11280" width="14.5703125" style="7" customWidth="1"/>
    <col min="11281" max="11281" width="12" style="7" customWidth="1"/>
    <col min="11282" max="11282" width="10.85546875" style="7" customWidth="1"/>
    <col min="11283" max="11283" width="18" style="7" customWidth="1"/>
    <col min="11284" max="11284" width="16.28515625" style="7" customWidth="1"/>
    <col min="11285" max="11525" width="9.140625" style="7"/>
    <col min="11526" max="11526" width="10.42578125" style="7" customWidth="1"/>
    <col min="11527" max="11527" width="26.5703125" style="7" customWidth="1"/>
    <col min="11528" max="11529" width="12.5703125" style="7" customWidth="1"/>
    <col min="11530" max="11530" width="15" style="7" customWidth="1"/>
    <col min="11531" max="11531" width="11.28515625" style="7" customWidth="1"/>
    <col min="11532" max="11532" width="12" style="7" customWidth="1"/>
    <col min="11533" max="11533" width="34.140625" style="7" customWidth="1"/>
    <col min="11534" max="11534" width="9.85546875" style="7" customWidth="1"/>
    <col min="11535" max="11535" width="9.140625" style="7"/>
    <col min="11536" max="11536" width="14.5703125" style="7" customWidth="1"/>
    <col min="11537" max="11537" width="12" style="7" customWidth="1"/>
    <col min="11538" max="11538" width="10.85546875" style="7" customWidth="1"/>
    <col min="11539" max="11539" width="18" style="7" customWidth="1"/>
    <col min="11540" max="11540" width="16.28515625" style="7" customWidth="1"/>
    <col min="11541" max="11781" width="9.140625" style="7"/>
    <col min="11782" max="11782" width="10.42578125" style="7" customWidth="1"/>
    <col min="11783" max="11783" width="26.5703125" style="7" customWidth="1"/>
    <col min="11784" max="11785" width="12.5703125" style="7" customWidth="1"/>
    <col min="11786" max="11786" width="15" style="7" customWidth="1"/>
    <col min="11787" max="11787" width="11.28515625" style="7" customWidth="1"/>
    <col min="11788" max="11788" width="12" style="7" customWidth="1"/>
    <col min="11789" max="11789" width="34.140625" style="7" customWidth="1"/>
    <col min="11790" max="11790" width="9.85546875" style="7" customWidth="1"/>
    <col min="11791" max="11791" width="9.140625" style="7"/>
    <col min="11792" max="11792" width="14.5703125" style="7" customWidth="1"/>
    <col min="11793" max="11793" width="12" style="7" customWidth="1"/>
    <col min="11794" max="11794" width="10.85546875" style="7" customWidth="1"/>
    <col min="11795" max="11795" width="18" style="7" customWidth="1"/>
    <col min="11796" max="11796" width="16.28515625" style="7" customWidth="1"/>
    <col min="11797" max="12037" width="9.140625" style="7"/>
    <col min="12038" max="12038" width="10.42578125" style="7" customWidth="1"/>
    <col min="12039" max="12039" width="26.5703125" style="7" customWidth="1"/>
    <col min="12040" max="12041" width="12.5703125" style="7" customWidth="1"/>
    <col min="12042" max="12042" width="15" style="7" customWidth="1"/>
    <col min="12043" max="12043" width="11.28515625" style="7" customWidth="1"/>
    <col min="12044" max="12044" width="12" style="7" customWidth="1"/>
    <col min="12045" max="12045" width="34.140625" style="7" customWidth="1"/>
    <col min="12046" max="12046" width="9.85546875" style="7" customWidth="1"/>
    <col min="12047" max="12047" width="9.140625" style="7"/>
    <col min="12048" max="12048" width="14.5703125" style="7" customWidth="1"/>
    <col min="12049" max="12049" width="12" style="7" customWidth="1"/>
    <col min="12050" max="12050" width="10.85546875" style="7" customWidth="1"/>
    <col min="12051" max="12051" width="18" style="7" customWidth="1"/>
    <col min="12052" max="12052" width="16.28515625" style="7" customWidth="1"/>
    <col min="12053" max="12293" width="9.140625" style="7"/>
    <col min="12294" max="12294" width="10.42578125" style="7" customWidth="1"/>
    <col min="12295" max="12295" width="26.5703125" style="7" customWidth="1"/>
    <col min="12296" max="12297" width="12.5703125" style="7" customWidth="1"/>
    <col min="12298" max="12298" width="15" style="7" customWidth="1"/>
    <col min="12299" max="12299" width="11.28515625" style="7" customWidth="1"/>
    <col min="12300" max="12300" width="12" style="7" customWidth="1"/>
    <col min="12301" max="12301" width="34.140625" style="7" customWidth="1"/>
    <col min="12302" max="12302" width="9.85546875" style="7" customWidth="1"/>
    <col min="12303" max="12303" width="9.140625" style="7"/>
    <col min="12304" max="12304" width="14.5703125" style="7" customWidth="1"/>
    <col min="12305" max="12305" width="12" style="7" customWidth="1"/>
    <col min="12306" max="12306" width="10.85546875" style="7" customWidth="1"/>
    <col min="12307" max="12307" width="18" style="7" customWidth="1"/>
    <col min="12308" max="12308" width="16.28515625" style="7" customWidth="1"/>
    <col min="12309" max="12549" width="9.140625" style="7"/>
    <col min="12550" max="12550" width="10.42578125" style="7" customWidth="1"/>
    <col min="12551" max="12551" width="26.5703125" style="7" customWidth="1"/>
    <col min="12552" max="12553" width="12.5703125" style="7" customWidth="1"/>
    <col min="12554" max="12554" width="15" style="7" customWidth="1"/>
    <col min="12555" max="12555" width="11.28515625" style="7" customWidth="1"/>
    <col min="12556" max="12556" width="12" style="7" customWidth="1"/>
    <col min="12557" max="12557" width="34.140625" style="7" customWidth="1"/>
    <col min="12558" max="12558" width="9.85546875" style="7" customWidth="1"/>
    <col min="12559" max="12559" width="9.140625" style="7"/>
    <col min="12560" max="12560" width="14.5703125" style="7" customWidth="1"/>
    <col min="12561" max="12561" width="12" style="7" customWidth="1"/>
    <col min="12562" max="12562" width="10.85546875" style="7" customWidth="1"/>
    <col min="12563" max="12563" width="18" style="7" customWidth="1"/>
    <col min="12564" max="12564" width="16.28515625" style="7" customWidth="1"/>
    <col min="12565" max="12805" width="9.140625" style="7"/>
    <col min="12806" max="12806" width="10.42578125" style="7" customWidth="1"/>
    <col min="12807" max="12807" width="26.5703125" style="7" customWidth="1"/>
    <col min="12808" max="12809" width="12.5703125" style="7" customWidth="1"/>
    <col min="12810" max="12810" width="15" style="7" customWidth="1"/>
    <col min="12811" max="12811" width="11.28515625" style="7" customWidth="1"/>
    <col min="12812" max="12812" width="12" style="7" customWidth="1"/>
    <col min="12813" max="12813" width="34.140625" style="7" customWidth="1"/>
    <col min="12814" max="12814" width="9.85546875" style="7" customWidth="1"/>
    <col min="12815" max="12815" width="9.140625" style="7"/>
    <col min="12816" max="12816" width="14.5703125" style="7" customWidth="1"/>
    <col min="12817" max="12817" width="12" style="7" customWidth="1"/>
    <col min="12818" max="12818" width="10.85546875" style="7" customWidth="1"/>
    <col min="12819" max="12819" width="18" style="7" customWidth="1"/>
    <col min="12820" max="12820" width="16.28515625" style="7" customWidth="1"/>
    <col min="12821" max="13061" width="9.140625" style="7"/>
    <col min="13062" max="13062" width="10.42578125" style="7" customWidth="1"/>
    <col min="13063" max="13063" width="26.5703125" style="7" customWidth="1"/>
    <col min="13064" max="13065" width="12.5703125" style="7" customWidth="1"/>
    <col min="13066" max="13066" width="15" style="7" customWidth="1"/>
    <col min="13067" max="13067" width="11.28515625" style="7" customWidth="1"/>
    <col min="13068" max="13068" width="12" style="7" customWidth="1"/>
    <col min="13069" max="13069" width="34.140625" style="7" customWidth="1"/>
    <col min="13070" max="13070" width="9.85546875" style="7" customWidth="1"/>
    <col min="13071" max="13071" width="9.140625" style="7"/>
    <col min="13072" max="13072" width="14.5703125" style="7" customWidth="1"/>
    <col min="13073" max="13073" width="12" style="7" customWidth="1"/>
    <col min="13074" max="13074" width="10.85546875" style="7" customWidth="1"/>
    <col min="13075" max="13075" width="18" style="7" customWidth="1"/>
    <col min="13076" max="13076" width="16.28515625" style="7" customWidth="1"/>
    <col min="13077" max="13317" width="9.140625" style="7"/>
    <col min="13318" max="13318" width="10.42578125" style="7" customWidth="1"/>
    <col min="13319" max="13319" width="26.5703125" style="7" customWidth="1"/>
    <col min="13320" max="13321" width="12.5703125" style="7" customWidth="1"/>
    <col min="13322" max="13322" width="15" style="7" customWidth="1"/>
    <col min="13323" max="13323" width="11.28515625" style="7" customWidth="1"/>
    <col min="13324" max="13324" width="12" style="7" customWidth="1"/>
    <col min="13325" max="13325" width="34.140625" style="7" customWidth="1"/>
    <col min="13326" max="13326" width="9.85546875" style="7" customWidth="1"/>
    <col min="13327" max="13327" width="9.140625" style="7"/>
    <col min="13328" max="13328" width="14.5703125" style="7" customWidth="1"/>
    <col min="13329" max="13329" width="12" style="7" customWidth="1"/>
    <col min="13330" max="13330" width="10.85546875" style="7" customWidth="1"/>
    <col min="13331" max="13331" width="18" style="7" customWidth="1"/>
    <col min="13332" max="13332" width="16.28515625" style="7" customWidth="1"/>
    <col min="13333" max="13573" width="9.140625" style="7"/>
    <col min="13574" max="13574" width="10.42578125" style="7" customWidth="1"/>
    <col min="13575" max="13575" width="26.5703125" style="7" customWidth="1"/>
    <col min="13576" max="13577" width="12.5703125" style="7" customWidth="1"/>
    <col min="13578" max="13578" width="15" style="7" customWidth="1"/>
    <col min="13579" max="13579" width="11.28515625" style="7" customWidth="1"/>
    <col min="13580" max="13580" width="12" style="7" customWidth="1"/>
    <col min="13581" max="13581" width="34.140625" style="7" customWidth="1"/>
    <col min="13582" max="13582" width="9.85546875" style="7" customWidth="1"/>
    <col min="13583" max="13583" width="9.140625" style="7"/>
    <col min="13584" max="13584" width="14.5703125" style="7" customWidth="1"/>
    <col min="13585" max="13585" width="12" style="7" customWidth="1"/>
    <col min="13586" max="13586" width="10.85546875" style="7" customWidth="1"/>
    <col min="13587" max="13587" width="18" style="7" customWidth="1"/>
    <col min="13588" max="13588" width="16.28515625" style="7" customWidth="1"/>
    <col min="13589" max="13829" width="9.140625" style="7"/>
    <col min="13830" max="13830" width="10.42578125" style="7" customWidth="1"/>
    <col min="13831" max="13831" width="26.5703125" style="7" customWidth="1"/>
    <col min="13832" max="13833" width="12.5703125" style="7" customWidth="1"/>
    <col min="13834" max="13834" width="15" style="7" customWidth="1"/>
    <col min="13835" max="13835" width="11.28515625" style="7" customWidth="1"/>
    <col min="13836" max="13836" width="12" style="7" customWidth="1"/>
    <col min="13837" max="13837" width="34.140625" style="7" customWidth="1"/>
    <col min="13838" max="13838" width="9.85546875" style="7" customWidth="1"/>
    <col min="13839" max="13839" width="9.140625" style="7"/>
    <col min="13840" max="13840" width="14.5703125" style="7" customWidth="1"/>
    <col min="13841" max="13841" width="12" style="7" customWidth="1"/>
    <col min="13842" max="13842" width="10.85546875" style="7" customWidth="1"/>
    <col min="13843" max="13843" width="18" style="7" customWidth="1"/>
    <col min="13844" max="13844" width="16.28515625" style="7" customWidth="1"/>
    <col min="13845" max="14085" width="9.140625" style="7"/>
    <col min="14086" max="14086" width="10.42578125" style="7" customWidth="1"/>
    <col min="14087" max="14087" width="26.5703125" style="7" customWidth="1"/>
    <col min="14088" max="14089" width="12.5703125" style="7" customWidth="1"/>
    <col min="14090" max="14090" width="15" style="7" customWidth="1"/>
    <col min="14091" max="14091" width="11.28515625" style="7" customWidth="1"/>
    <col min="14092" max="14092" width="12" style="7" customWidth="1"/>
    <col min="14093" max="14093" width="34.140625" style="7" customWidth="1"/>
    <col min="14094" max="14094" width="9.85546875" style="7" customWidth="1"/>
    <col min="14095" max="14095" width="9.140625" style="7"/>
    <col min="14096" max="14096" width="14.5703125" style="7" customWidth="1"/>
    <col min="14097" max="14097" width="12" style="7" customWidth="1"/>
    <col min="14098" max="14098" width="10.85546875" style="7" customWidth="1"/>
    <col min="14099" max="14099" width="18" style="7" customWidth="1"/>
    <col min="14100" max="14100" width="16.28515625" style="7" customWidth="1"/>
    <col min="14101" max="14341" width="9.140625" style="7"/>
    <col min="14342" max="14342" width="10.42578125" style="7" customWidth="1"/>
    <col min="14343" max="14343" width="26.5703125" style="7" customWidth="1"/>
    <col min="14344" max="14345" width="12.5703125" style="7" customWidth="1"/>
    <col min="14346" max="14346" width="15" style="7" customWidth="1"/>
    <col min="14347" max="14347" width="11.28515625" style="7" customWidth="1"/>
    <col min="14348" max="14348" width="12" style="7" customWidth="1"/>
    <col min="14349" max="14349" width="34.140625" style="7" customWidth="1"/>
    <col min="14350" max="14350" width="9.85546875" style="7" customWidth="1"/>
    <col min="14351" max="14351" width="9.140625" style="7"/>
    <col min="14352" max="14352" width="14.5703125" style="7" customWidth="1"/>
    <col min="14353" max="14353" width="12" style="7" customWidth="1"/>
    <col min="14354" max="14354" width="10.85546875" style="7" customWidth="1"/>
    <col min="14355" max="14355" width="18" style="7" customWidth="1"/>
    <col min="14356" max="14356" width="16.28515625" style="7" customWidth="1"/>
    <col min="14357" max="14597" width="9.140625" style="7"/>
    <col min="14598" max="14598" width="10.42578125" style="7" customWidth="1"/>
    <col min="14599" max="14599" width="26.5703125" style="7" customWidth="1"/>
    <col min="14600" max="14601" width="12.5703125" style="7" customWidth="1"/>
    <col min="14602" max="14602" width="15" style="7" customWidth="1"/>
    <col min="14603" max="14603" width="11.28515625" style="7" customWidth="1"/>
    <col min="14604" max="14604" width="12" style="7" customWidth="1"/>
    <col min="14605" max="14605" width="34.140625" style="7" customWidth="1"/>
    <col min="14606" max="14606" width="9.85546875" style="7" customWidth="1"/>
    <col min="14607" max="14607" width="9.140625" style="7"/>
    <col min="14608" max="14608" width="14.5703125" style="7" customWidth="1"/>
    <col min="14609" max="14609" width="12" style="7" customWidth="1"/>
    <col min="14610" max="14610" width="10.85546875" style="7" customWidth="1"/>
    <col min="14611" max="14611" width="18" style="7" customWidth="1"/>
    <col min="14612" max="14612" width="16.28515625" style="7" customWidth="1"/>
    <col min="14613" max="14853" width="9.140625" style="7"/>
    <col min="14854" max="14854" width="10.42578125" style="7" customWidth="1"/>
    <col min="14855" max="14855" width="26.5703125" style="7" customWidth="1"/>
    <col min="14856" max="14857" width="12.5703125" style="7" customWidth="1"/>
    <col min="14858" max="14858" width="15" style="7" customWidth="1"/>
    <col min="14859" max="14859" width="11.28515625" style="7" customWidth="1"/>
    <col min="14860" max="14860" width="12" style="7" customWidth="1"/>
    <col min="14861" max="14861" width="34.140625" style="7" customWidth="1"/>
    <col min="14862" max="14862" width="9.85546875" style="7" customWidth="1"/>
    <col min="14863" max="14863" width="9.140625" style="7"/>
    <col min="14864" max="14864" width="14.5703125" style="7" customWidth="1"/>
    <col min="14865" max="14865" width="12" style="7" customWidth="1"/>
    <col min="14866" max="14866" width="10.85546875" style="7" customWidth="1"/>
    <col min="14867" max="14867" width="18" style="7" customWidth="1"/>
    <col min="14868" max="14868" width="16.28515625" style="7" customWidth="1"/>
    <col min="14869" max="15109" width="9.140625" style="7"/>
    <col min="15110" max="15110" width="10.42578125" style="7" customWidth="1"/>
    <col min="15111" max="15111" width="26.5703125" style="7" customWidth="1"/>
    <col min="15112" max="15113" width="12.5703125" style="7" customWidth="1"/>
    <col min="15114" max="15114" width="15" style="7" customWidth="1"/>
    <col min="15115" max="15115" width="11.28515625" style="7" customWidth="1"/>
    <col min="15116" max="15116" width="12" style="7" customWidth="1"/>
    <col min="15117" max="15117" width="34.140625" style="7" customWidth="1"/>
    <col min="15118" max="15118" width="9.85546875" style="7" customWidth="1"/>
    <col min="15119" max="15119" width="9.140625" style="7"/>
    <col min="15120" max="15120" width="14.5703125" style="7" customWidth="1"/>
    <col min="15121" max="15121" width="12" style="7" customWidth="1"/>
    <col min="15122" max="15122" width="10.85546875" style="7" customWidth="1"/>
    <col min="15123" max="15123" width="18" style="7" customWidth="1"/>
    <col min="15124" max="15124" width="16.28515625" style="7" customWidth="1"/>
    <col min="15125" max="15365" width="9.140625" style="7"/>
    <col min="15366" max="15366" width="10.42578125" style="7" customWidth="1"/>
    <col min="15367" max="15367" width="26.5703125" style="7" customWidth="1"/>
    <col min="15368" max="15369" width="12.5703125" style="7" customWidth="1"/>
    <col min="15370" max="15370" width="15" style="7" customWidth="1"/>
    <col min="15371" max="15371" width="11.28515625" style="7" customWidth="1"/>
    <col min="15372" max="15372" width="12" style="7" customWidth="1"/>
    <col min="15373" max="15373" width="34.140625" style="7" customWidth="1"/>
    <col min="15374" max="15374" width="9.85546875" style="7" customWidth="1"/>
    <col min="15375" max="15375" width="9.140625" style="7"/>
    <col min="15376" max="15376" width="14.5703125" style="7" customWidth="1"/>
    <col min="15377" max="15377" width="12" style="7" customWidth="1"/>
    <col min="15378" max="15378" width="10.85546875" style="7" customWidth="1"/>
    <col min="15379" max="15379" width="18" style="7" customWidth="1"/>
    <col min="15380" max="15380" width="16.28515625" style="7" customWidth="1"/>
    <col min="15381" max="15621" width="9.140625" style="7"/>
    <col min="15622" max="15622" width="10.42578125" style="7" customWidth="1"/>
    <col min="15623" max="15623" width="26.5703125" style="7" customWidth="1"/>
    <col min="15624" max="15625" width="12.5703125" style="7" customWidth="1"/>
    <col min="15626" max="15626" width="15" style="7" customWidth="1"/>
    <col min="15627" max="15627" width="11.28515625" style="7" customWidth="1"/>
    <col min="15628" max="15628" width="12" style="7" customWidth="1"/>
    <col min="15629" max="15629" width="34.140625" style="7" customWidth="1"/>
    <col min="15630" max="15630" width="9.85546875" style="7" customWidth="1"/>
    <col min="15631" max="15631" width="9.140625" style="7"/>
    <col min="15632" max="15632" width="14.5703125" style="7" customWidth="1"/>
    <col min="15633" max="15633" width="12" style="7" customWidth="1"/>
    <col min="15634" max="15634" width="10.85546875" style="7" customWidth="1"/>
    <col min="15635" max="15635" width="18" style="7" customWidth="1"/>
    <col min="15636" max="15636" width="16.28515625" style="7" customWidth="1"/>
    <col min="15637" max="15877" width="9.140625" style="7"/>
    <col min="15878" max="15878" width="10.42578125" style="7" customWidth="1"/>
    <col min="15879" max="15879" width="26.5703125" style="7" customWidth="1"/>
    <col min="15880" max="15881" width="12.5703125" style="7" customWidth="1"/>
    <col min="15882" max="15882" width="15" style="7" customWidth="1"/>
    <col min="15883" max="15883" width="11.28515625" style="7" customWidth="1"/>
    <col min="15884" max="15884" width="12" style="7" customWidth="1"/>
    <col min="15885" max="15885" width="34.140625" style="7" customWidth="1"/>
    <col min="15886" max="15886" width="9.85546875" style="7" customWidth="1"/>
    <col min="15887" max="15887" width="9.140625" style="7"/>
    <col min="15888" max="15888" width="14.5703125" style="7" customWidth="1"/>
    <col min="15889" max="15889" width="12" style="7" customWidth="1"/>
    <col min="15890" max="15890" width="10.85546875" style="7" customWidth="1"/>
    <col min="15891" max="15891" width="18" style="7" customWidth="1"/>
    <col min="15892" max="15892" width="16.28515625" style="7" customWidth="1"/>
    <col min="15893" max="16133" width="9.140625" style="7"/>
    <col min="16134" max="16134" width="10.42578125" style="7" customWidth="1"/>
    <col min="16135" max="16135" width="26.5703125" style="7" customWidth="1"/>
    <col min="16136" max="16137" width="12.5703125" style="7" customWidth="1"/>
    <col min="16138" max="16138" width="15" style="7" customWidth="1"/>
    <col min="16139" max="16139" width="11.28515625" style="7" customWidth="1"/>
    <col min="16140" max="16140" width="12" style="7" customWidth="1"/>
    <col min="16141" max="16141" width="34.140625" style="7" customWidth="1"/>
    <col min="16142" max="16142" width="9.85546875" style="7" customWidth="1"/>
    <col min="16143" max="16143" width="9.140625" style="7"/>
    <col min="16144" max="16144" width="14.5703125" style="7" customWidth="1"/>
    <col min="16145" max="16145" width="12" style="7" customWidth="1"/>
    <col min="16146" max="16146" width="10.85546875" style="7" customWidth="1"/>
    <col min="16147" max="16147" width="18" style="7" customWidth="1"/>
    <col min="16148" max="16148" width="16.28515625" style="7" customWidth="1"/>
    <col min="16149" max="16384" width="9.140625" style="7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5"/>
      <c r="T3" s="6"/>
    </row>
    <row r="4" spans="2:20" ht="46.5" customHeight="1" x14ac:dyDescent="0.25">
      <c r="B4" s="1"/>
      <c r="C4" s="1"/>
      <c r="D4" s="1"/>
      <c r="E4" s="1"/>
      <c r="F4" s="120" t="s">
        <v>17</v>
      </c>
      <c r="G4" s="120"/>
      <c r="H4" s="120"/>
      <c r="I4" s="120"/>
      <c r="J4" s="120"/>
      <c r="K4" s="120"/>
      <c r="L4" s="120"/>
      <c r="M4" s="120"/>
      <c r="N4" s="114"/>
      <c r="O4" s="114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3"/>
      <c r="P5" s="3"/>
      <c r="Q5" s="3"/>
      <c r="R5" s="3"/>
      <c r="S5" s="6"/>
      <c r="T5" s="6"/>
    </row>
    <row r="6" spans="2:20" s="13" customFormat="1" ht="20.25" customHeight="1" x14ac:dyDescent="0.25">
      <c r="B6" s="115" t="s">
        <v>27</v>
      </c>
      <c r="C6" s="121" t="s">
        <v>59</v>
      </c>
      <c r="D6" s="116" t="s">
        <v>18</v>
      </c>
      <c r="E6" s="78" t="s">
        <v>44</v>
      </c>
      <c r="F6" s="78" t="s">
        <v>50</v>
      </c>
      <c r="G6" s="78" t="s">
        <v>50</v>
      </c>
      <c r="H6" s="116" t="s">
        <v>52</v>
      </c>
      <c r="I6" s="78" t="s">
        <v>53</v>
      </c>
      <c r="J6" s="116" t="s">
        <v>39</v>
      </c>
      <c r="K6" s="118" t="s">
        <v>6</v>
      </c>
      <c r="L6" s="121" t="s">
        <v>59</v>
      </c>
      <c r="M6" s="116" t="s">
        <v>18</v>
      </c>
      <c r="N6" s="56" t="s">
        <v>25</v>
      </c>
      <c r="O6" s="63" t="s">
        <v>12</v>
      </c>
    </row>
    <row r="7" spans="2:20" s="13" customFormat="1" ht="20.25" customHeight="1" x14ac:dyDescent="0.25">
      <c r="B7" s="115"/>
      <c r="C7" s="122"/>
      <c r="D7" s="117"/>
      <c r="E7" s="79" t="s">
        <v>24</v>
      </c>
      <c r="F7" s="79" t="s">
        <v>49</v>
      </c>
      <c r="G7" s="79" t="s">
        <v>51</v>
      </c>
      <c r="H7" s="117"/>
      <c r="I7" s="79" t="s">
        <v>54</v>
      </c>
      <c r="J7" s="117"/>
      <c r="K7" s="119"/>
      <c r="L7" s="122"/>
      <c r="M7" s="117"/>
      <c r="N7" s="69" t="s">
        <v>16</v>
      </c>
      <c r="O7" s="91" t="s">
        <v>40</v>
      </c>
    </row>
    <row r="8" spans="2:20" ht="27.75" customHeight="1" x14ac:dyDescent="0.3">
      <c r="B8" s="129" t="s">
        <v>152</v>
      </c>
      <c r="C8" s="87"/>
      <c r="D8" s="66"/>
      <c r="E8" s="67">
        <v>44228</v>
      </c>
      <c r="F8" s="65" t="s">
        <v>124</v>
      </c>
      <c r="G8" s="65" t="s">
        <v>123</v>
      </c>
      <c r="H8" s="65" t="s">
        <v>55</v>
      </c>
      <c r="I8" s="65" t="s">
        <v>56</v>
      </c>
      <c r="J8" s="65">
        <f>E8+2</f>
        <v>44230</v>
      </c>
      <c r="K8" s="87" t="s">
        <v>21</v>
      </c>
      <c r="L8" s="87" t="s">
        <v>62</v>
      </c>
      <c r="M8" s="87" t="s">
        <v>166</v>
      </c>
      <c r="N8" s="88">
        <v>44232</v>
      </c>
      <c r="O8" s="88">
        <f>N8+6</f>
        <v>44238</v>
      </c>
    </row>
    <row r="9" spans="2:20" ht="27.75" customHeight="1" x14ac:dyDescent="0.3">
      <c r="B9" s="87" t="s">
        <v>133</v>
      </c>
      <c r="C9" s="87" t="s">
        <v>134</v>
      </c>
      <c r="D9" s="66" t="s">
        <v>122</v>
      </c>
      <c r="E9" s="67">
        <f t="shared" ref="E9:E23" si="0">E8+7</f>
        <v>44235</v>
      </c>
      <c r="F9" s="65" t="s">
        <v>124</v>
      </c>
      <c r="G9" s="65" t="s">
        <v>123</v>
      </c>
      <c r="H9" s="65" t="s">
        <v>55</v>
      </c>
      <c r="I9" s="65" t="s">
        <v>56</v>
      </c>
      <c r="J9" s="65">
        <f t="shared" ref="J9:J36" si="1">J8+7</f>
        <v>44237</v>
      </c>
      <c r="K9" s="87" t="s">
        <v>20</v>
      </c>
      <c r="L9" s="87" t="s">
        <v>61</v>
      </c>
      <c r="M9" s="66" t="s">
        <v>168</v>
      </c>
      <c r="N9" s="88">
        <f>N8+7</f>
        <v>44239</v>
      </c>
      <c r="O9" s="88">
        <f t="shared" ref="N9:O9" si="2">O8+7</f>
        <v>44245</v>
      </c>
    </row>
    <row r="10" spans="2:20" ht="27.75" customHeight="1" x14ac:dyDescent="0.3">
      <c r="B10" s="129" t="s">
        <v>152</v>
      </c>
      <c r="C10" s="87"/>
      <c r="D10" s="66"/>
      <c r="E10" s="67">
        <f t="shared" si="0"/>
        <v>44242</v>
      </c>
      <c r="F10" s="65" t="s">
        <v>124</v>
      </c>
      <c r="G10" s="65" t="s">
        <v>123</v>
      </c>
      <c r="H10" s="65" t="s">
        <v>55</v>
      </c>
      <c r="I10" s="65" t="s">
        <v>56</v>
      </c>
      <c r="J10" s="65">
        <f t="shared" si="1"/>
        <v>44244</v>
      </c>
      <c r="K10" s="87" t="s">
        <v>21</v>
      </c>
      <c r="L10" s="87" t="s">
        <v>62</v>
      </c>
      <c r="M10" s="87" t="s">
        <v>167</v>
      </c>
      <c r="N10" s="88">
        <f t="shared" ref="N10:N23" si="3">N9+7</f>
        <v>44246</v>
      </c>
      <c r="O10" s="88">
        <f t="shared" ref="N10:O11" si="4">O9+7</f>
        <v>44252</v>
      </c>
    </row>
    <row r="11" spans="2:20" ht="27.75" customHeight="1" x14ac:dyDescent="0.3">
      <c r="B11" s="87" t="s">
        <v>169</v>
      </c>
      <c r="C11" s="87" t="s">
        <v>170</v>
      </c>
      <c r="D11" s="66" t="s">
        <v>171</v>
      </c>
      <c r="E11" s="67">
        <f t="shared" si="0"/>
        <v>44249</v>
      </c>
      <c r="F11" s="65" t="s">
        <v>124</v>
      </c>
      <c r="G11" s="65" t="s">
        <v>123</v>
      </c>
      <c r="H11" s="65" t="s">
        <v>55</v>
      </c>
      <c r="I11" s="65" t="s">
        <v>56</v>
      </c>
      <c r="J11" s="65">
        <f t="shared" si="1"/>
        <v>44251</v>
      </c>
      <c r="K11" s="87" t="s">
        <v>20</v>
      </c>
      <c r="L11" s="87" t="s">
        <v>61</v>
      </c>
      <c r="M11" s="66" t="s">
        <v>178</v>
      </c>
      <c r="N11" s="88">
        <f t="shared" si="3"/>
        <v>44253</v>
      </c>
      <c r="O11" s="88">
        <f t="shared" si="4"/>
        <v>44259</v>
      </c>
    </row>
    <row r="12" spans="2:20" ht="27.75" customHeight="1" x14ac:dyDescent="0.3">
      <c r="B12" s="129" t="s">
        <v>152</v>
      </c>
      <c r="C12" s="87"/>
      <c r="D12" s="66"/>
      <c r="E12" s="67">
        <f t="shared" si="0"/>
        <v>44256</v>
      </c>
      <c r="F12" s="65" t="s">
        <v>124</v>
      </c>
      <c r="G12" s="65" t="s">
        <v>123</v>
      </c>
      <c r="H12" s="65" t="s">
        <v>55</v>
      </c>
      <c r="I12" s="65" t="s">
        <v>56</v>
      </c>
      <c r="J12" s="65">
        <f t="shared" si="1"/>
        <v>44258</v>
      </c>
      <c r="K12" s="87" t="s">
        <v>21</v>
      </c>
      <c r="L12" s="87" t="s">
        <v>62</v>
      </c>
      <c r="M12" s="66" t="s">
        <v>168</v>
      </c>
      <c r="N12" s="88">
        <f t="shared" si="3"/>
        <v>44260</v>
      </c>
      <c r="O12" s="88">
        <f t="shared" ref="O12" si="5">O11+7</f>
        <v>44266</v>
      </c>
    </row>
    <row r="13" spans="2:20" ht="27.75" customHeight="1" x14ac:dyDescent="0.3">
      <c r="B13" s="87" t="s">
        <v>172</v>
      </c>
      <c r="C13" s="87"/>
      <c r="D13" s="66"/>
      <c r="E13" s="67">
        <f t="shared" si="0"/>
        <v>44263</v>
      </c>
      <c r="F13" s="65" t="s">
        <v>124</v>
      </c>
      <c r="G13" s="65" t="s">
        <v>123</v>
      </c>
      <c r="H13" s="65" t="s">
        <v>55</v>
      </c>
      <c r="I13" s="65" t="s">
        <v>56</v>
      </c>
      <c r="J13" s="65">
        <f t="shared" si="1"/>
        <v>44265</v>
      </c>
      <c r="K13" s="87" t="s">
        <v>20</v>
      </c>
      <c r="L13" s="87" t="s">
        <v>61</v>
      </c>
      <c r="M13" s="66" t="s">
        <v>179</v>
      </c>
      <c r="N13" s="88">
        <f t="shared" si="3"/>
        <v>44267</v>
      </c>
      <c r="O13" s="88">
        <f t="shared" ref="O13" si="6">O12+7</f>
        <v>44273</v>
      </c>
    </row>
    <row r="14" spans="2:20" ht="27.75" customHeight="1" x14ac:dyDescent="0.3">
      <c r="B14" s="129" t="s">
        <v>152</v>
      </c>
      <c r="C14" s="87"/>
      <c r="D14" s="66"/>
      <c r="E14" s="67">
        <f t="shared" si="0"/>
        <v>44270</v>
      </c>
      <c r="F14" s="65" t="s">
        <v>124</v>
      </c>
      <c r="G14" s="65" t="s">
        <v>123</v>
      </c>
      <c r="H14" s="65" t="s">
        <v>55</v>
      </c>
      <c r="I14" s="65" t="s">
        <v>56</v>
      </c>
      <c r="J14" s="65">
        <f t="shared" si="1"/>
        <v>44272</v>
      </c>
      <c r="K14" s="87" t="s">
        <v>21</v>
      </c>
      <c r="L14" s="87" t="s">
        <v>62</v>
      </c>
      <c r="M14" s="66" t="s">
        <v>178</v>
      </c>
      <c r="N14" s="88">
        <f t="shared" si="3"/>
        <v>44274</v>
      </c>
      <c r="O14" s="88">
        <f t="shared" ref="O14" si="7">O13+7</f>
        <v>44280</v>
      </c>
    </row>
    <row r="15" spans="2:20" ht="27.75" customHeight="1" x14ac:dyDescent="0.3">
      <c r="B15" s="87" t="s">
        <v>82</v>
      </c>
      <c r="C15" s="87" t="s">
        <v>81</v>
      </c>
      <c r="D15" s="66" t="s">
        <v>163</v>
      </c>
      <c r="E15" s="67">
        <f t="shared" si="0"/>
        <v>44277</v>
      </c>
      <c r="F15" s="65" t="s">
        <v>124</v>
      </c>
      <c r="G15" s="65" t="s">
        <v>123</v>
      </c>
      <c r="H15" s="65" t="s">
        <v>55</v>
      </c>
      <c r="I15" s="65" t="s">
        <v>56</v>
      </c>
      <c r="J15" s="65">
        <f t="shared" si="1"/>
        <v>44279</v>
      </c>
      <c r="K15" s="87" t="s">
        <v>20</v>
      </c>
      <c r="L15" s="87" t="s">
        <v>61</v>
      </c>
      <c r="M15" s="66" t="s">
        <v>180</v>
      </c>
      <c r="N15" s="88">
        <f t="shared" si="3"/>
        <v>44281</v>
      </c>
      <c r="O15" s="88">
        <f t="shared" ref="O15" si="8">O14+7</f>
        <v>44287</v>
      </c>
    </row>
    <row r="16" spans="2:20" ht="27.75" customHeight="1" x14ac:dyDescent="0.3">
      <c r="B16" s="87" t="s">
        <v>162</v>
      </c>
      <c r="C16" s="87" t="s">
        <v>165</v>
      </c>
      <c r="D16" s="66" t="s">
        <v>135</v>
      </c>
      <c r="E16" s="67">
        <f t="shared" si="0"/>
        <v>44284</v>
      </c>
      <c r="F16" s="65" t="s">
        <v>124</v>
      </c>
      <c r="G16" s="65" t="s">
        <v>123</v>
      </c>
      <c r="H16" s="65" t="s">
        <v>55</v>
      </c>
      <c r="I16" s="65" t="s">
        <v>56</v>
      </c>
      <c r="J16" s="65">
        <f t="shared" si="1"/>
        <v>44286</v>
      </c>
      <c r="K16" s="87" t="s">
        <v>21</v>
      </c>
      <c r="L16" s="87" t="s">
        <v>62</v>
      </c>
      <c r="M16" s="66" t="s">
        <v>179</v>
      </c>
      <c r="N16" s="88">
        <f t="shared" si="3"/>
        <v>44288</v>
      </c>
      <c r="O16" s="88">
        <f t="shared" ref="O16" si="9">O15+7</f>
        <v>44294</v>
      </c>
    </row>
    <row r="17" spans="2:20" ht="27.75" customHeight="1" x14ac:dyDescent="0.3">
      <c r="B17" s="87" t="s">
        <v>94</v>
      </c>
      <c r="C17" s="87" t="s">
        <v>93</v>
      </c>
      <c r="D17" s="66" t="s">
        <v>173</v>
      </c>
      <c r="E17" s="67">
        <f t="shared" si="0"/>
        <v>44291</v>
      </c>
      <c r="F17" s="65" t="s">
        <v>124</v>
      </c>
      <c r="G17" s="65" t="s">
        <v>123</v>
      </c>
      <c r="H17" s="65" t="s">
        <v>55</v>
      </c>
      <c r="I17" s="65" t="s">
        <v>56</v>
      </c>
      <c r="J17" s="65">
        <f t="shared" si="1"/>
        <v>44293</v>
      </c>
      <c r="K17" s="87" t="s">
        <v>20</v>
      </c>
      <c r="L17" s="87" t="s">
        <v>61</v>
      </c>
      <c r="M17" s="66" t="s">
        <v>181</v>
      </c>
      <c r="N17" s="88">
        <f t="shared" si="3"/>
        <v>44295</v>
      </c>
      <c r="O17" s="88">
        <f t="shared" ref="O17" si="10">O16+7</f>
        <v>44301</v>
      </c>
    </row>
    <row r="18" spans="2:20" ht="27.75" customHeight="1" x14ac:dyDescent="0.3">
      <c r="B18" s="87" t="s">
        <v>97</v>
      </c>
      <c r="C18" s="87" t="s">
        <v>95</v>
      </c>
      <c r="D18" s="66" t="s">
        <v>174</v>
      </c>
      <c r="E18" s="67">
        <f t="shared" si="0"/>
        <v>44298</v>
      </c>
      <c r="F18" s="65" t="s">
        <v>124</v>
      </c>
      <c r="G18" s="65" t="s">
        <v>123</v>
      </c>
      <c r="H18" s="65" t="s">
        <v>55</v>
      </c>
      <c r="I18" s="65" t="s">
        <v>56</v>
      </c>
      <c r="J18" s="65">
        <f t="shared" si="1"/>
        <v>44300</v>
      </c>
      <c r="K18" s="87" t="s">
        <v>21</v>
      </c>
      <c r="L18" s="87" t="s">
        <v>62</v>
      </c>
      <c r="M18" s="66" t="s">
        <v>180</v>
      </c>
      <c r="N18" s="88">
        <f t="shared" si="3"/>
        <v>44302</v>
      </c>
      <c r="O18" s="88">
        <f t="shared" ref="O18" si="11">O17+7</f>
        <v>44308</v>
      </c>
    </row>
    <row r="19" spans="2:20" ht="27.75" customHeight="1" x14ac:dyDescent="0.3">
      <c r="B19" s="87" t="s">
        <v>98</v>
      </c>
      <c r="C19" s="87" t="s">
        <v>99</v>
      </c>
      <c r="D19" s="66" t="s">
        <v>175</v>
      </c>
      <c r="E19" s="67">
        <f t="shared" si="0"/>
        <v>44305</v>
      </c>
      <c r="F19" s="65" t="s">
        <v>124</v>
      </c>
      <c r="G19" s="65" t="s">
        <v>123</v>
      </c>
      <c r="H19" s="65" t="s">
        <v>55</v>
      </c>
      <c r="I19" s="65" t="s">
        <v>56</v>
      </c>
      <c r="J19" s="65">
        <f t="shared" si="1"/>
        <v>44307</v>
      </c>
      <c r="K19" s="87" t="s">
        <v>20</v>
      </c>
      <c r="L19" s="87" t="s">
        <v>61</v>
      </c>
      <c r="M19" s="66" t="s">
        <v>182</v>
      </c>
      <c r="N19" s="88">
        <f t="shared" si="3"/>
        <v>44309</v>
      </c>
      <c r="O19" s="88">
        <f t="shared" ref="O19" si="12">O18+7</f>
        <v>44315</v>
      </c>
    </row>
    <row r="20" spans="2:20" ht="27.75" customHeight="1" x14ac:dyDescent="0.3">
      <c r="B20" s="87" t="s">
        <v>133</v>
      </c>
      <c r="C20" s="87" t="s">
        <v>134</v>
      </c>
      <c r="D20" s="66" t="s">
        <v>96</v>
      </c>
      <c r="E20" s="67">
        <f t="shared" si="0"/>
        <v>44312</v>
      </c>
      <c r="F20" s="65" t="s">
        <v>124</v>
      </c>
      <c r="G20" s="65" t="s">
        <v>123</v>
      </c>
      <c r="H20" s="65" t="s">
        <v>55</v>
      </c>
      <c r="I20" s="65" t="s">
        <v>56</v>
      </c>
      <c r="J20" s="65">
        <f t="shared" si="1"/>
        <v>44314</v>
      </c>
      <c r="K20" s="87" t="s">
        <v>21</v>
      </c>
      <c r="L20" s="87" t="s">
        <v>62</v>
      </c>
      <c r="M20" s="66" t="s">
        <v>181</v>
      </c>
      <c r="N20" s="88">
        <f t="shared" si="3"/>
        <v>44316</v>
      </c>
      <c r="O20" s="88">
        <f t="shared" ref="O20" si="13">O19+7</f>
        <v>44322</v>
      </c>
    </row>
    <row r="21" spans="2:20" ht="25.5" customHeight="1" x14ac:dyDescent="0.3">
      <c r="B21" s="87" t="s">
        <v>102</v>
      </c>
      <c r="C21" s="87" t="s">
        <v>101</v>
      </c>
      <c r="D21" s="66" t="s">
        <v>100</v>
      </c>
      <c r="E21" s="67">
        <f t="shared" si="0"/>
        <v>44319</v>
      </c>
      <c r="F21" s="65" t="s">
        <v>124</v>
      </c>
      <c r="G21" s="65" t="s">
        <v>123</v>
      </c>
      <c r="H21" s="65" t="s">
        <v>55</v>
      </c>
      <c r="I21" s="65" t="s">
        <v>56</v>
      </c>
      <c r="J21" s="65">
        <f t="shared" si="1"/>
        <v>44321</v>
      </c>
      <c r="K21" s="87" t="s">
        <v>20</v>
      </c>
      <c r="L21" s="87" t="s">
        <v>61</v>
      </c>
      <c r="M21" s="66" t="s">
        <v>183</v>
      </c>
      <c r="N21" s="88">
        <f t="shared" si="3"/>
        <v>44323</v>
      </c>
      <c r="O21" s="88">
        <f t="shared" ref="O21" si="14">O20+7</f>
        <v>44329</v>
      </c>
      <c r="P21" s="17"/>
      <c r="Q21" s="17"/>
      <c r="R21" s="17"/>
      <c r="S21" s="17"/>
      <c r="T21" s="17"/>
    </row>
    <row r="22" spans="2:20" ht="29.25" customHeight="1" x14ac:dyDescent="0.3">
      <c r="B22" s="87" t="s">
        <v>169</v>
      </c>
      <c r="C22" s="87" t="s">
        <v>170</v>
      </c>
      <c r="D22" s="66" t="s">
        <v>176</v>
      </c>
      <c r="E22" s="67">
        <f t="shared" si="0"/>
        <v>44326</v>
      </c>
      <c r="F22" s="65" t="s">
        <v>124</v>
      </c>
      <c r="G22" s="65" t="s">
        <v>123</v>
      </c>
      <c r="H22" s="65" t="s">
        <v>55</v>
      </c>
      <c r="I22" s="65" t="s">
        <v>56</v>
      </c>
      <c r="J22" s="65">
        <f t="shared" si="1"/>
        <v>44328</v>
      </c>
      <c r="K22" s="87" t="s">
        <v>21</v>
      </c>
      <c r="L22" s="87" t="s">
        <v>62</v>
      </c>
      <c r="M22" s="66" t="s">
        <v>182</v>
      </c>
      <c r="N22" s="88">
        <f t="shared" si="3"/>
        <v>44330</v>
      </c>
      <c r="O22" s="88">
        <f t="shared" ref="O22" si="15">O21+7</f>
        <v>44336</v>
      </c>
      <c r="P22" s="17"/>
      <c r="Q22" s="17"/>
      <c r="R22" s="17"/>
      <c r="S22" s="17"/>
      <c r="T22" s="17"/>
    </row>
    <row r="23" spans="2:20" ht="28.5" customHeight="1" x14ac:dyDescent="0.3">
      <c r="B23" s="87" t="s">
        <v>160</v>
      </c>
      <c r="C23" s="87" t="s">
        <v>177</v>
      </c>
      <c r="D23" s="66" t="s">
        <v>164</v>
      </c>
      <c r="E23" s="67">
        <f t="shared" si="0"/>
        <v>44333</v>
      </c>
      <c r="F23" s="65" t="s">
        <v>124</v>
      </c>
      <c r="G23" s="65" t="s">
        <v>123</v>
      </c>
      <c r="H23" s="65" t="s">
        <v>55</v>
      </c>
      <c r="I23" s="65" t="s">
        <v>56</v>
      </c>
      <c r="J23" s="65">
        <f t="shared" si="1"/>
        <v>44335</v>
      </c>
      <c r="K23" s="87" t="s">
        <v>20</v>
      </c>
      <c r="L23" s="87" t="s">
        <v>61</v>
      </c>
      <c r="M23" s="66" t="s">
        <v>184</v>
      </c>
      <c r="N23" s="88">
        <f t="shared" si="3"/>
        <v>44337</v>
      </c>
      <c r="O23" s="88">
        <f t="shared" ref="O23" si="16">O22+7</f>
        <v>44343</v>
      </c>
      <c r="P23" s="23"/>
      <c r="Q23" s="23"/>
      <c r="R23" s="23"/>
      <c r="S23" s="24"/>
      <c r="T23" s="24"/>
    </row>
    <row r="24" spans="2:20" ht="24" hidden="1" customHeight="1" x14ac:dyDescent="0.3">
      <c r="E24" s="67">
        <f t="shared" ref="E24:E36" si="17">E23+7</f>
        <v>44340</v>
      </c>
      <c r="J24" s="65">
        <f t="shared" si="1"/>
        <v>44342</v>
      </c>
      <c r="N24" s="88">
        <f t="shared" ref="N24" si="18">N23+7</f>
        <v>44344</v>
      </c>
      <c r="O24" s="88">
        <f t="shared" ref="O24:O36" si="19">N24+6</f>
        <v>44350</v>
      </c>
      <c r="Q24" s="27"/>
      <c r="R24" s="27"/>
      <c r="S24" s="28"/>
    </row>
    <row r="25" spans="2:20" ht="26.25" hidden="1" customHeight="1" x14ac:dyDescent="0.3">
      <c r="E25" s="67">
        <f t="shared" si="17"/>
        <v>44347</v>
      </c>
      <c r="J25" s="65">
        <f t="shared" si="1"/>
        <v>44349</v>
      </c>
      <c r="N25" s="88">
        <f t="shared" ref="N25" si="20">N24+7</f>
        <v>44351</v>
      </c>
      <c r="O25" s="88">
        <f t="shared" si="19"/>
        <v>44357</v>
      </c>
      <c r="Q25" s="32"/>
      <c r="R25" s="32"/>
      <c r="S25" s="33"/>
      <c r="T25" s="34"/>
    </row>
    <row r="26" spans="2:20" ht="29.25" hidden="1" customHeight="1" x14ac:dyDescent="0.3">
      <c r="E26" s="67">
        <f t="shared" si="17"/>
        <v>44354</v>
      </c>
      <c r="J26" s="65">
        <f t="shared" si="1"/>
        <v>44356</v>
      </c>
      <c r="N26" s="88">
        <f t="shared" ref="N26" si="21">N25+7</f>
        <v>44358</v>
      </c>
      <c r="O26" s="88">
        <f t="shared" si="19"/>
        <v>44364</v>
      </c>
      <c r="Q26" s="32"/>
      <c r="R26" s="32"/>
      <c r="S26" s="37"/>
      <c r="T26" s="38"/>
    </row>
    <row r="27" spans="2:20" ht="25.5" hidden="1" customHeight="1" x14ac:dyDescent="0.3">
      <c r="E27" s="67">
        <f t="shared" si="17"/>
        <v>44361</v>
      </c>
      <c r="J27" s="65">
        <f t="shared" si="1"/>
        <v>44363</v>
      </c>
      <c r="N27" s="88">
        <f t="shared" ref="N27" si="22">N26+7</f>
        <v>44365</v>
      </c>
      <c r="O27" s="88">
        <f t="shared" si="19"/>
        <v>44371</v>
      </c>
      <c r="Q27" s="32"/>
      <c r="R27" s="32"/>
      <c r="S27" s="37"/>
      <c r="T27" s="40"/>
    </row>
    <row r="28" spans="2:20" ht="25.5" hidden="1" customHeight="1" x14ac:dyDescent="0.3">
      <c r="E28" s="67">
        <f t="shared" si="17"/>
        <v>44368</v>
      </c>
      <c r="J28" s="65">
        <f t="shared" si="1"/>
        <v>44370</v>
      </c>
      <c r="N28" s="88">
        <f t="shared" ref="N28" si="23">N27+7</f>
        <v>44372</v>
      </c>
      <c r="O28" s="88">
        <f t="shared" si="19"/>
        <v>44378</v>
      </c>
      <c r="Q28" s="25"/>
      <c r="R28" s="25"/>
      <c r="S28" s="37"/>
      <c r="T28" s="43"/>
    </row>
    <row r="29" spans="2:20" ht="25.5" hidden="1" customHeight="1" x14ac:dyDescent="0.3">
      <c r="E29" s="67">
        <f t="shared" si="17"/>
        <v>44375</v>
      </c>
      <c r="J29" s="65">
        <f t="shared" si="1"/>
        <v>44377</v>
      </c>
      <c r="N29" s="88">
        <f t="shared" ref="N29" si="24">N28+7</f>
        <v>44379</v>
      </c>
      <c r="O29" s="88">
        <f t="shared" si="19"/>
        <v>44385</v>
      </c>
      <c r="Q29" s="37"/>
      <c r="R29" s="37"/>
      <c r="S29" s="37"/>
      <c r="T29" s="46"/>
    </row>
    <row r="30" spans="2:20" ht="22.5" hidden="1" customHeight="1" x14ac:dyDescent="0.3">
      <c r="E30" s="67">
        <f t="shared" si="17"/>
        <v>44382</v>
      </c>
      <c r="J30" s="65">
        <f t="shared" si="1"/>
        <v>44384</v>
      </c>
      <c r="N30" s="88">
        <f t="shared" ref="N30" si="25">N29+7</f>
        <v>44386</v>
      </c>
      <c r="O30" s="88">
        <f t="shared" si="19"/>
        <v>44392</v>
      </c>
      <c r="Q30" s="39"/>
      <c r="R30" s="39"/>
      <c r="S30" s="39"/>
      <c r="T30" s="48"/>
    </row>
    <row r="31" spans="2:20" ht="26.25" hidden="1" customHeight="1" x14ac:dyDescent="0.3">
      <c r="E31" s="67">
        <f t="shared" si="17"/>
        <v>44389</v>
      </c>
      <c r="J31" s="65">
        <f t="shared" si="1"/>
        <v>44391</v>
      </c>
      <c r="N31" s="88">
        <f t="shared" ref="N31" si="26">N30+7</f>
        <v>44393</v>
      </c>
      <c r="O31" s="88">
        <f t="shared" si="19"/>
        <v>44399</v>
      </c>
      <c r="P31" s="39"/>
      <c r="Q31" s="39"/>
      <c r="R31" s="39"/>
      <c r="S31" s="39"/>
      <c r="T31" s="39"/>
    </row>
    <row r="32" spans="2:20" ht="24" hidden="1" customHeight="1" x14ac:dyDescent="0.3">
      <c r="E32" s="67">
        <f t="shared" si="17"/>
        <v>44396</v>
      </c>
      <c r="J32" s="65">
        <f t="shared" si="1"/>
        <v>44398</v>
      </c>
      <c r="N32" s="88">
        <f t="shared" ref="N32" si="27">N31+7</f>
        <v>44400</v>
      </c>
      <c r="O32" s="88">
        <f t="shared" si="19"/>
        <v>44406</v>
      </c>
      <c r="P32" s="54"/>
      <c r="Q32" s="54"/>
      <c r="R32" s="54"/>
      <c r="S32" s="54"/>
      <c r="T32" s="54"/>
    </row>
    <row r="33" spans="2:15" ht="25.5" hidden="1" customHeight="1" x14ac:dyDescent="0.3">
      <c r="E33" s="67">
        <f t="shared" si="17"/>
        <v>44403</v>
      </c>
      <c r="J33" s="65">
        <f t="shared" si="1"/>
        <v>44405</v>
      </c>
      <c r="N33" s="88">
        <f t="shared" ref="N33" si="28">N32+7</f>
        <v>44407</v>
      </c>
      <c r="O33" s="88">
        <f t="shared" si="19"/>
        <v>44413</v>
      </c>
    </row>
    <row r="34" spans="2:15" ht="25.5" hidden="1" customHeight="1" x14ac:dyDescent="0.3">
      <c r="E34" s="67">
        <f t="shared" si="17"/>
        <v>44410</v>
      </c>
      <c r="J34" s="65">
        <f t="shared" si="1"/>
        <v>44412</v>
      </c>
      <c r="N34" s="88">
        <f t="shared" ref="N34" si="29">N33+7</f>
        <v>44414</v>
      </c>
      <c r="O34" s="88">
        <f t="shared" si="19"/>
        <v>44420</v>
      </c>
    </row>
    <row r="35" spans="2:15" ht="20.25" hidden="1" x14ac:dyDescent="0.3">
      <c r="E35" s="67">
        <f t="shared" si="17"/>
        <v>44417</v>
      </c>
      <c r="J35" s="65">
        <f t="shared" si="1"/>
        <v>44419</v>
      </c>
      <c r="N35" s="88">
        <f t="shared" ref="N35" si="30">N34+7</f>
        <v>44421</v>
      </c>
      <c r="O35" s="88">
        <f t="shared" si="19"/>
        <v>44427</v>
      </c>
    </row>
    <row r="36" spans="2:15" ht="20.25" hidden="1" x14ac:dyDescent="0.3">
      <c r="E36" s="67">
        <f t="shared" si="17"/>
        <v>44424</v>
      </c>
      <c r="J36" s="65">
        <f t="shared" si="1"/>
        <v>44426</v>
      </c>
      <c r="N36" s="88">
        <f t="shared" ref="N36" si="31">N35+7</f>
        <v>44428</v>
      </c>
      <c r="O36" s="88">
        <f t="shared" si="19"/>
        <v>44434</v>
      </c>
    </row>
    <row r="39" spans="2:15" ht="20.25" x14ac:dyDescent="0.3">
      <c r="B39" s="19" t="s">
        <v>0</v>
      </c>
      <c r="C39" s="19"/>
      <c r="D39" s="19"/>
      <c r="E39" s="19"/>
      <c r="F39" s="19"/>
      <c r="G39" s="19"/>
      <c r="H39" s="19"/>
      <c r="I39" s="19"/>
      <c r="J39" s="19" t="s">
        <v>5</v>
      </c>
      <c r="K39" s="19"/>
      <c r="L39" s="19"/>
      <c r="M39" s="19"/>
      <c r="N39" s="20"/>
      <c r="O39" s="20"/>
    </row>
    <row r="40" spans="2:15" ht="20.25" x14ac:dyDescent="0.3">
      <c r="B40" s="25" t="s">
        <v>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 t="s">
        <v>2</v>
      </c>
      <c r="O40" s="20"/>
    </row>
    <row r="41" spans="2:15" ht="20.25" x14ac:dyDescent="0.3">
      <c r="B41" s="29" t="s">
        <v>125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 t="s">
        <v>3</v>
      </c>
      <c r="O41" s="30"/>
    </row>
    <row r="42" spans="2:15" ht="20.25" x14ac:dyDescent="0.3">
      <c r="B42" s="29" t="s">
        <v>126</v>
      </c>
      <c r="C42" s="29"/>
      <c r="D42" s="29"/>
      <c r="E42" s="29"/>
      <c r="F42" s="29"/>
      <c r="G42" s="29"/>
      <c r="H42" s="29" t="s">
        <v>5</v>
      </c>
      <c r="I42" s="29"/>
      <c r="J42" s="29"/>
      <c r="K42" s="29"/>
      <c r="L42" s="29"/>
      <c r="M42" s="36" t="s">
        <v>4</v>
      </c>
      <c r="O42" s="35"/>
    </row>
    <row r="43" spans="2:15" ht="20.25" x14ac:dyDescent="0.3">
      <c r="B43" s="29"/>
      <c r="C43" s="29"/>
      <c r="D43" s="29"/>
      <c r="E43" s="29"/>
      <c r="F43" s="29"/>
      <c r="G43" s="29"/>
      <c r="H43" s="29" t="s">
        <v>5</v>
      </c>
      <c r="I43" s="29" t="s">
        <v>5</v>
      </c>
      <c r="J43" s="29" t="s">
        <v>5</v>
      </c>
      <c r="K43" s="29" t="s">
        <v>5</v>
      </c>
      <c r="L43" s="29"/>
      <c r="M43" s="37" t="s">
        <v>65</v>
      </c>
      <c r="O43" s="39"/>
    </row>
    <row r="44" spans="2:15" ht="20.25" x14ac:dyDescent="0.3">
      <c r="B44" s="39" t="s">
        <v>36</v>
      </c>
      <c r="C44" s="39"/>
      <c r="D44" s="39"/>
      <c r="E44" s="39"/>
      <c r="F44" s="39"/>
      <c r="G44" s="39"/>
      <c r="H44" s="39" t="s">
        <v>5</v>
      </c>
      <c r="I44" s="39"/>
      <c r="J44" s="39"/>
      <c r="K44" s="39"/>
      <c r="L44" s="39"/>
      <c r="M44" s="42" t="s">
        <v>48</v>
      </c>
      <c r="O44" s="41"/>
    </row>
    <row r="45" spans="2:15" ht="20.25" x14ac:dyDescent="0.3">
      <c r="D45" s="39"/>
      <c r="E45" s="39"/>
      <c r="F45" s="39"/>
      <c r="G45" s="39"/>
      <c r="H45" s="39" t="s">
        <v>5</v>
      </c>
      <c r="I45" s="39"/>
      <c r="J45" s="39"/>
      <c r="K45" s="39"/>
      <c r="L45" s="39"/>
      <c r="M45" s="45"/>
      <c r="O45" s="44"/>
    </row>
    <row r="46" spans="2:15" ht="20.25" x14ac:dyDescent="0.3">
      <c r="B46" s="39" t="s">
        <v>37</v>
      </c>
      <c r="C46" s="39"/>
      <c r="D46" s="32"/>
      <c r="E46" s="32"/>
      <c r="F46" s="32"/>
      <c r="G46" s="32"/>
      <c r="H46" s="32"/>
      <c r="I46" s="32" t="s">
        <v>5</v>
      </c>
      <c r="J46" s="32" t="s">
        <v>5</v>
      </c>
      <c r="K46" s="32"/>
      <c r="L46" s="32"/>
      <c r="M46" s="47" t="s">
        <v>47</v>
      </c>
      <c r="O46" s="29"/>
    </row>
    <row r="47" spans="2:15" ht="20.25" x14ac:dyDescent="0.3">
      <c r="B47" s="39" t="s">
        <v>38</v>
      </c>
      <c r="C47" s="39"/>
      <c r="D47" s="68"/>
      <c r="E47" s="49"/>
      <c r="F47" s="49"/>
      <c r="G47" s="49"/>
      <c r="H47" s="49"/>
      <c r="I47" s="49"/>
      <c r="J47" s="49"/>
      <c r="K47" s="49" t="s">
        <v>5</v>
      </c>
      <c r="L47" s="49"/>
      <c r="M47" s="49"/>
      <c r="N47" s="50"/>
      <c r="O47" s="29"/>
    </row>
    <row r="48" spans="2:15" ht="20.25" x14ac:dyDescent="0.3">
      <c r="B48" s="32"/>
      <c r="C48" s="32"/>
      <c r="D48" s="68"/>
      <c r="E48" s="52"/>
      <c r="F48" s="52"/>
      <c r="G48" s="52"/>
      <c r="H48" s="52"/>
      <c r="I48" s="52" t="s">
        <v>5</v>
      </c>
      <c r="J48" s="52"/>
      <c r="K48" s="52"/>
      <c r="L48" s="52"/>
      <c r="M48" s="52"/>
      <c r="N48" s="53"/>
      <c r="O48" s="52"/>
    </row>
    <row r="49" spans="2:15" ht="20.25" x14ac:dyDescent="0.3">
      <c r="B49" s="49" t="s">
        <v>28</v>
      </c>
      <c r="C49" s="49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5"/>
      <c r="O49" s="52"/>
    </row>
    <row r="50" spans="2:15" ht="20.25" x14ac:dyDescent="0.3">
      <c r="B50" s="53"/>
      <c r="C50" s="53"/>
      <c r="K50" s="7" t="s">
        <v>5</v>
      </c>
      <c r="O50" s="81" t="s">
        <v>34</v>
      </c>
    </row>
    <row r="51" spans="2:15" ht="22.5" x14ac:dyDescent="0.3">
      <c r="B51" s="80" t="s">
        <v>29</v>
      </c>
      <c r="C51" s="80"/>
    </row>
    <row r="52" spans="2:15" ht="22.5" x14ac:dyDescent="0.3">
      <c r="B52" s="80" t="s">
        <v>30</v>
      </c>
      <c r="C52" s="80"/>
    </row>
  </sheetData>
  <mergeCells count="10">
    <mergeCell ref="N4:O4"/>
    <mergeCell ref="B6:B7"/>
    <mergeCell ref="D6:D7"/>
    <mergeCell ref="K6:K7"/>
    <mergeCell ref="M6:M7"/>
    <mergeCell ref="J6:J7"/>
    <mergeCell ref="H6:H7"/>
    <mergeCell ref="F4:M4"/>
    <mergeCell ref="C6:C7"/>
    <mergeCell ref="L6:L7"/>
  </mergeCells>
  <hyperlinks>
    <hyperlink ref="O50" location="MENU!A1" display="BACK TO MENU &gt;&gt;" xr:uid="{00000000-0004-0000-0100-000000000000}"/>
  </hyperlinks>
  <pageMargins left="0.27" right="0.17" top="0.17" bottom="0.2" header="0.18" footer="0.17"/>
  <pageSetup scale="3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B3:X51"/>
  <sheetViews>
    <sheetView view="pageBreakPreview" zoomScale="60" zoomScaleNormal="60" workbookViewId="0">
      <pane ySplit="7" topLeftCell="A8" activePane="bottomLeft" state="frozen"/>
      <selection pane="bottomLeft" activeCell="B8" sqref="B8:J23"/>
    </sheetView>
  </sheetViews>
  <sheetFormatPr defaultColWidth="32.85546875" defaultRowHeight="12.75" x14ac:dyDescent="0.2"/>
  <cols>
    <col min="1" max="1" width="7.5703125" style="7" customWidth="1"/>
    <col min="2" max="2" width="59.140625" style="7" customWidth="1"/>
    <col min="3" max="3" width="18" style="7" customWidth="1"/>
    <col min="4" max="4" width="13.7109375" style="7" customWidth="1"/>
    <col min="5" max="9" width="23.85546875" style="7" customWidth="1"/>
    <col min="10" max="10" width="26.85546875" style="7" customWidth="1"/>
    <col min="11" max="11" width="53.85546875" style="7" customWidth="1"/>
    <col min="12" max="12" width="14.28515625" style="7" customWidth="1"/>
    <col min="13" max="13" width="13.85546875" style="7" customWidth="1"/>
    <col min="14" max="14" width="27.5703125" style="7" customWidth="1"/>
    <col min="15" max="15" width="31" style="7" hidden="1" customWidth="1"/>
    <col min="16" max="16" width="28.7109375" style="7" customWidth="1"/>
    <col min="17" max="17" width="29" style="7" customWidth="1"/>
    <col min="18" max="18" width="28.140625" style="7" hidden="1" customWidth="1"/>
    <col min="19" max="19" width="28.28515625" style="7" hidden="1" customWidth="1"/>
    <col min="20" max="16384" width="32.85546875" style="7"/>
  </cols>
  <sheetData>
    <row r="3" spans="2:24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5"/>
      <c r="X3" s="6"/>
    </row>
    <row r="4" spans="2:24" ht="46.5" customHeight="1" x14ac:dyDescent="0.25">
      <c r="B4" s="1"/>
      <c r="C4" s="1"/>
      <c r="D4" s="1"/>
      <c r="E4" s="62"/>
      <c r="F4" s="123" t="s">
        <v>83</v>
      </c>
      <c r="G4" s="123"/>
      <c r="H4" s="123"/>
      <c r="I4" s="123"/>
      <c r="J4" s="123"/>
      <c r="K4" s="123"/>
      <c r="L4" s="123"/>
      <c r="M4" s="123"/>
      <c r="N4" s="62"/>
      <c r="O4" s="62"/>
      <c r="P4" s="62"/>
      <c r="Q4" s="62"/>
      <c r="S4" s="8"/>
      <c r="T4" s="8"/>
      <c r="U4" s="8"/>
      <c r="V4" s="8"/>
      <c r="W4" s="9"/>
      <c r="X4" s="10"/>
    </row>
    <row r="5" spans="2:24" ht="46.5" customHeight="1" thickBot="1" x14ac:dyDescent="0.4">
      <c r="B5" s="1"/>
      <c r="C5" s="1"/>
      <c r="D5" s="1"/>
      <c r="E5" s="4"/>
      <c r="F5" s="4"/>
      <c r="G5" s="4"/>
      <c r="H5" s="4"/>
      <c r="I5" s="4"/>
      <c r="J5" s="3" t="s">
        <v>5</v>
      </c>
      <c r="K5" s="3"/>
      <c r="L5" s="3"/>
      <c r="M5" s="3"/>
      <c r="N5" s="3"/>
      <c r="O5" s="3"/>
      <c r="P5" s="3"/>
      <c r="Q5" s="3"/>
      <c r="R5" s="11"/>
      <c r="S5" s="3"/>
      <c r="T5" s="3"/>
      <c r="U5" s="3"/>
      <c r="V5" s="3"/>
      <c r="W5" s="6"/>
      <c r="X5" s="6"/>
    </row>
    <row r="6" spans="2:24" s="13" customFormat="1" ht="20.25" customHeight="1" x14ac:dyDescent="0.25">
      <c r="B6" s="115" t="s">
        <v>15</v>
      </c>
      <c r="C6" s="121" t="s">
        <v>59</v>
      </c>
      <c r="D6" s="124" t="s">
        <v>43</v>
      </c>
      <c r="E6" s="56" t="s">
        <v>44</v>
      </c>
      <c r="F6" s="78" t="s">
        <v>50</v>
      </c>
      <c r="G6" s="78" t="s">
        <v>50</v>
      </c>
      <c r="H6" s="116" t="s">
        <v>52</v>
      </c>
      <c r="I6" s="78" t="s">
        <v>53</v>
      </c>
      <c r="J6" s="126" t="s">
        <v>39</v>
      </c>
      <c r="K6" s="118" t="s">
        <v>6</v>
      </c>
      <c r="L6" s="121" t="s">
        <v>59</v>
      </c>
      <c r="M6" s="118" t="s">
        <v>43</v>
      </c>
      <c r="N6" s="96" t="s">
        <v>25</v>
      </c>
      <c r="O6" s="96" t="s">
        <v>12</v>
      </c>
      <c r="P6" s="96" t="s">
        <v>7</v>
      </c>
      <c r="Q6" s="96" t="s">
        <v>8</v>
      </c>
      <c r="R6" s="83" t="s">
        <v>9</v>
      </c>
      <c r="S6" s="12" t="s">
        <v>10</v>
      </c>
    </row>
    <row r="7" spans="2:24" s="13" customFormat="1" ht="20.25" customHeight="1" x14ac:dyDescent="0.25">
      <c r="B7" s="115"/>
      <c r="C7" s="122"/>
      <c r="D7" s="125"/>
      <c r="E7" s="69" t="s">
        <v>79</v>
      </c>
      <c r="F7" s="79" t="s">
        <v>49</v>
      </c>
      <c r="G7" s="79" t="s">
        <v>51</v>
      </c>
      <c r="H7" s="117"/>
      <c r="I7" s="79" t="s">
        <v>54</v>
      </c>
      <c r="J7" s="127"/>
      <c r="K7" s="119"/>
      <c r="L7" s="122"/>
      <c r="M7" s="119"/>
      <c r="N7" s="69" t="s">
        <v>79</v>
      </c>
      <c r="O7" s="69" t="s">
        <v>13</v>
      </c>
      <c r="P7" s="69" t="s">
        <v>154</v>
      </c>
      <c r="Q7" s="69" t="s">
        <v>155</v>
      </c>
      <c r="R7" s="64" t="s">
        <v>14</v>
      </c>
      <c r="S7" s="14" t="s">
        <v>11</v>
      </c>
    </row>
    <row r="8" spans="2:24" ht="27.75" customHeight="1" x14ac:dyDescent="0.3">
      <c r="B8" s="97" t="s">
        <v>109</v>
      </c>
      <c r="C8" s="87" t="s">
        <v>110</v>
      </c>
      <c r="D8" s="66" t="s">
        <v>147</v>
      </c>
      <c r="E8" s="67">
        <v>44226</v>
      </c>
      <c r="F8" s="65" t="s">
        <v>143</v>
      </c>
      <c r="G8" s="65" t="s">
        <v>144</v>
      </c>
      <c r="H8" s="65" t="s">
        <v>57</v>
      </c>
      <c r="I8" s="65" t="s">
        <v>58</v>
      </c>
      <c r="J8" s="98">
        <f>E8+1</f>
        <v>44227</v>
      </c>
      <c r="K8" s="88" t="s">
        <v>87</v>
      </c>
      <c r="L8" s="88" t="s">
        <v>86</v>
      </c>
      <c r="M8" s="88" t="s">
        <v>153</v>
      </c>
      <c r="N8" s="88">
        <v>44233</v>
      </c>
      <c r="O8" s="88"/>
      <c r="P8" s="88">
        <f>N8+13</f>
        <v>44246</v>
      </c>
      <c r="Q8" s="88">
        <f>N8+18</f>
        <v>44251</v>
      </c>
      <c r="R8" s="15" t="e">
        <f>#REF!+18</f>
        <v>#REF!</v>
      </c>
      <c r="S8" s="15" t="e">
        <f>#REF!+21</f>
        <v>#REF!</v>
      </c>
    </row>
    <row r="9" spans="2:24" ht="27.75" customHeight="1" x14ac:dyDescent="0.3">
      <c r="B9" s="97" t="s">
        <v>120</v>
      </c>
      <c r="C9" s="87" t="s">
        <v>121</v>
      </c>
      <c r="D9" s="66" t="s">
        <v>148</v>
      </c>
      <c r="E9" s="67">
        <f t="shared" ref="E9:E23" si="0">E8+7</f>
        <v>44233</v>
      </c>
      <c r="F9" s="65" t="s">
        <v>143</v>
      </c>
      <c r="G9" s="65" t="s">
        <v>144</v>
      </c>
      <c r="H9" s="65" t="s">
        <v>57</v>
      </c>
      <c r="I9" s="65" t="s">
        <v>58</v>
      </c>
      <c r="J9" s="98">
        <f t="shared" ref="J9:J23" si="1">J8+7</f>
        <v>44234</v>
      </c>
      <c r="K9" s="88" t="s">
        <v>112</v>
      </c>
      <c r="L9" s="88" t="s">
        <v>113</v>
      </c>
      <c r="M9" s="88" t="s">
        <v>192</v>
      </c>
      <c r="N9" s="88">
        <f t="shared" ref="N8:N23" si="2">N8+7</f>
        <v>44240</v>
      </c>
      <c r="O9" s="88"/>
      <c r="P9" s="88">
        <f t="shared" ref="P9:P23" si="3">N9+13</f>
        <v>44253</v>
      </c>
      <c r="Q9" s="88">
        <f t="shared" ref="Q9:Q23" si="4">N9+18</f>
        <v>44258</v>
      </c>
      <c r="R9" s="15" t="e">
        <f>#REF!+18</f>
        <v>#REF!</v>
      </c>
      <c r="S9" s="15" t="e">
        <f>#REF!+21</f>
        <v>#REF!</v>
      </c>
    </row>
    <row r="10" spans="2:24" ht="27.75" customHeight="1" x14ac:dyDescent="0.3">
      <c r="B10" s="130" t="s">
        <v>152</v>
      </c>
      <c r="C10" s="87"/>
      <c r="D10" s="66"/>
      <c r="E10" s="67">
        <f t="shared" si="0"/>
        <v>44240</v>
      </c>
      <c r="F10" s="65" t="s">
        <v>143</v>
      </c>
      <c r="G10" s="65" t="s">
        <v>144</v>
      </c>
      <c r="H10" s="65" t="s">
        <v>57</v>
      </c>
      <c r="I10" s="65" t="s">
        <v>58</v>
      </c>
      <c r="J10" s="98">
        <f t="shared" si="1"/>
        <v>44241</v>
      </c>
      <c r="K10" s="88" t="s">
        <v>114</v>
      </c>
      <c r="L10" s="88" t="s">
        <v>115</v>
      </c>
      <c r="M10" s="88" t="s">
        <v>193</v>
      </c>
      <c r="N10" s="88">
        <f t="shared" si="2"/>
        <v>44247</v>
      </c>
      <c r="O10" s="88"/>
      <c r="P10" s="88">
        <f t="shared" si="3"/>
        <v>44260</v>
      </c>
      <c r="Q10" s="88">
        <f t="shared" si="4"/>
        <v>44265</v>
      </c>
      <c r="R10" s="15" t="e">
        <f>#REF!+18</f>
        <v>#REF!</v>
      </c>
      <c r="S10" s="15" t="e">
        <f>#REF!+21</f>
        <v>#REF!</v>
      </c>
    </row>
    <row r="11" spans="2:24" ht="27.75" customHeight="1" x14ac:dyDescent="0.3">
      <c r="B11" s="97" t="s">
        <v>137</v>
      </c>
      <c r="C11" s="87" t="s">
        <v>139</v>
      </c>
      <c r="D11" s="66" t="s">
        <v>185</v>
      </c>
      <c r="E11" s="67">
        <f t="shared" si="0"/>
        <v>44247</v>
      </c>
      <c r="F11" s="65" t="s">
        <v>143</v>
      </c>
      <c r="G11" s="65" t="s">
        <v>144</v>
      </c>
      <c r="H11" s="65" t="s">
        <v>57</v>
      </c>
      <c r="I11" s="65" t="s">
        <v>58</v>
      </c>
      <c r="J11" s="98">
        <f t="shared" si="1"/>
        <v>44248</v>
      </c>
      <c r="K11" s="88" t="s">
        <v>141</v>
      </c>
      <c r="L11" s="88" t="s">
        <v>142</v>
      </c>
      <c r="M11" s="88" t="s">
        <v>194</v>
      </c>
      <c r="N11" s="88">
        <f t="shared" si="2"/>
        <v>44254</v>
      </c>
      <c r="O11" s="88"/>
      <c r="P11" s="88">
        <f t="shared" si="3"/>
        <v>44267</v>
      </c>
      <c r="Q11" s="88">
        <f t="shared" si="4"/>
        <v>44272</v>
      </c>
      <c r="R11" s="15" t="e">
        <f>#REF!+18</f>
        <v>#REF!</v>
      </c>
      <c r="S11" s="15" t="e">
        <f>#REF!+21</f>
        <v>#REF!</v>
      </c>
    </row>
    <row r="12" spans="2:24" ht="27.75" customHeight="1" x14ac:dyDescent="0.3">
      <c r="B12" s="97" t="s">
        <v>91</v>
      </c>
      <c r="C12" s="87" t="s">
        <v>90</v>
      </c>
      <c r="D12" s="66" t="s">
        <v>148</v>
      </c>
      <c r="E12" s="67">
        <f t="shared" si="0"/>
        <v>44254</v>
      </c>
      <c r="F12" s="65" t="s">
        <v>143</v>
      </c>
      <c r="G12" s="65" t="s">
        <v>144</v>
      </c>
      <c r="H12" s="65" t="s">
        <v>57</v>
      </c>
      <c r="I12" s="65" t="s">
        <v>58</v>
      </c>
      <c r="J12" s="98">
        <f t="shared" si="1"/>
        <v>44255</v>
      </c>
      <c r="K12" s="88" t="s">
        <v>150</v>
      </c>
      <c r="L12" s="88" t="s">
        <v>151</v>
      </c>
      <c r="M12" s="88" t="s">
        <v>195</v>
      </c>
      <c r="N12" s="88">
        <f t="shared" si="2"/>
        <v>44261</v>
      </c>
      <c r="O12" s="88"/>
      <c r="P12" s="88">
        <f t="shared" si="3"/>
        <v>44274</v>
      </c>
      <c r="Q12" s="88">
        <f t="shared" si="4"/>
        <v>44279</v>
      </c>
      <c r="R12" s="15" t="e">
        <f>#REF!+18</f>
        <v>#REF!</v>
      </c>
      <c r="S12" s="15" t="e">
        <f>#REF!+21</f>
        <v>#REF!</v>
      </c>
    </row>
    <row r="13" spans="2:24" ht="27.75" customHeight="1" x14ac:dyDescent="0.3">
      <c r="B13" s="97" t="s">
        <v>106</v>
      </c>
      <c r="C13" s="87" t="s">
        <v>107</v>
      </c>
      <c r="D13" s="66" t="s">
        <v>186</v>
      </c>
      <c r="E13" s="67">
        <f t="shared" si="0"/>
        <v>44261</v>
      </c>
      <c r="F13" s="65" t="s">
        <v>143</v>
      </c>
      <c r="G13" s="65" t="s">
        <v>144</v>
      </c>
      <c r="H13" s="65" t="s">
        <v>57</v>
      </c>
      <c r="I13" s="65" t="s">
        <v>58</v>
      </c>
      <c r="J13" s="98">
        <f t="shared" si="1"/>
        <v>44262</v>
      </c>
      <c r="K13" s="88" t="s">
        <v>84</v>
      </c>
      <c r="L13" s="88" t="s">
        <v>85</v>
      </c>
      <c r="M13" s="88" t="s">
        <v>196</v>
      </c>
      <c r="N13" s="88">
        <f t="shared" si="2"/>
        <v>44268</v>
      </c>
      <c r="O13" s="88"/>
      <c r="P13" s="88">
        <f t="shared" si="3"/>
        <v>44281</v>
      </c>
      <c r="Q13" s="88">
        <f t="shared" si="4"/>
        <v>44286</v>
      </c>
      <c r="R13" s="15" t="e">
        <f>#REF!+18</f>
        <v>#REF!</v>
      </c>
      <c r="S13" s="15" t="e">
        <f>#REF!+21</f>
        <v>#REF!</v>
      </c>
    </row>
    <row r="14" spans="2:24" ht="27.75" customHeight="1" x14ac:dyDescent="0.3">
      <c r="B14" s="97" t="s">
        <v>66</v>
      </c>
      <c r="C14" s="87" t="s">
        <v>60</v>
      </c>
      <c r="D14" s="66" t="s">
        <v>187</v>
      </c>
      <c r="E14" s="67">
        <f t="shared" si="0"/>
        <v>44268</v>
      </c>
      <c r="F14" s="65" t="s">
        <v>143</v>
      </c>
      <c r="G14" s="65" t="s">
        <v>144</v>
      </c>
      <c r="H14" s="65" t="s">
        <v>57</v>
      </c>
      <c r="I14" s="65" t="s">
        <v>58</v>
      </c>
      <c r="J14" s="98">
        <f t="shared" si="1"/>
        <v>44269</v>
      </c>
      <c r="K14" s="88" t="s">
        <v>87</v>
      </c>
      <c r="L14" s="88" t="s">
        <v>86</v>
      </c>
      <c r="M14" s="88" t="s">
        <v>197</v>
      </c>
      <c r="N14" s="88">
        <f t="shared" si="2"/>
        <v>44275</v>
      </c>
      <c r="O14" s="88"/>
      <c r="P14" s="88">
        <f t="shared" si="3"/>
        <v>44288</v>
      </c>
      <c r="Q14" s="88">
        <f t="shared" si="4"/>
        <v>44293</v>
      </c>
      <c r="R14" s="15" t="e">
        <f>#REF!+18</f>
        <v>#REF!</v>
      </c>
      <c r="S14" s="15" t="e">
        <f>#REF!+21</f>
        <v>#REF!</v>
      </c>
    </row>
    <row r="15" spans="2:24" ht="27.75" customHeight="1" x14ac:dyDescent="0.3">
      <c r="B15" s="97" t="s">
        <v>105</v>
      </c>
      <c r="C15" s="87" t="s">
        <v>188</v>
      </c>
      <c r="D15" s="66" t="s">
        <v>189</v>
      </c>
      <c r="E15" s="67">
        <f t="shared" si="0"/>
        <v>44275</v>
      </c>
      <c r="F15" s="65" t="s">
        <v>143</v>
      </c>
      <c r="G15" s="65" t="s">
        <v>144</v>
      </c>
      <c r="H15" s="65" t="s">
        <v>57</v>
      </c>
      <c r="I15" s="65" t="s">
        <v>58</v>
      </c>
      <c r="J15" s="98">
        <f t="shared" si="1"/>
        <v>44276</v>
      </c>
      <c r="K15" s="88" t="s">
        <v>112</v>
      </c>
      <c r="L15" s="88" t="s">
        <v>113</v>
      </c>
      <c r="M15" s="88" t="s">
        <v>198</v>
      </c>
      <c r="N15" s="88">
        <f t="shared" si="2"/>
        <v>44282</v>
      </c>
      <c r="O15" s="88"/>
      <c r="P15" s="88">
        <f t="shared" si="3"/>
        <v>44295</v>
      </c>
      <c r="Q15" s="88">
        <f t="shared" si="4"/>
        <v>44300</v>
      </c>
      <c r="R15" s="15" t="e">
        <f>#REF!+18</f>
        <v>#REF!</v>
      </c>
      <c r="S15" s="15" t="e">
        <f>#REF!+21</f>
        <v>#REF!</v>
      </c>
    </row>
    <row r="16" spans="2:24" ht="27.75" customHeight="1" x14ac:dyDescent="0.3">
      <c r="B16" s="97" t="s">
        <v>103</v>
      </c>
      <c r="C16" s="87" t="s">
        <v>104</v>
      </c>
      <c r="D16" s="66" t="s">
        <v>149</v>
      </c>
      <c r="E16" s="67">
        <f t="shared" si="0"/>
        <v>44282</v>
      </c>
      <c r="F16" s="65" t="s">
        <v>143</v>
      </c>
      <c r="G16" s="65" t="s">
        <v>144</v>
      </c>
      <c r="H16" s="65" t="s">
        <v>57</v>
      </c>
      <c r="I16" s="65" t="s">
        <v>58</v>
      </c>
      <c r="J16" s="98">
        <f t="shared" si="1"/>
        <v>44283</v>
      </c>
      <c r="K16" s="88" t="s">
        <v>114</v>
      </c>
      <c r="L16" s="88" t="s">
        <v>115</v>
      </c>
      <c r="M16" s="88" t="s">
        <v>199</v>
      </c>
      <c r="N16" s="88">
        <f t="shared" si="2"/>
        <v>44289</v>
      </c>
      <c r="O16" s="88"/>
      <c r="P16" s="88">
        <f t="shared" si="3"/>
        <v>44302</v>
      </c>
      <c r="Q16" s="88">
        <f t="shared" si="4"/>
        <v>44307</v>
      </c>
      <c r="R16" s="15" t="e">
        <f>#REF!+18</f>
        <v>#REF!</v>
      </c>
      <c r="S16" s="15" t="e">
        <f>#REF!+21</f>
        <v>#REF!</v>
      </c>
    </row>
    <row r="17" spans="2:24" ht="27.75" customHeight="1" x14ac:dyDescent="0.3">
      <c r="B17" s="97" t="s">
        <v>89</v>
      </c>
      <c r="C17" s="87" t="s">
        <v>88</v>
      </c>
      <c r="D17" s="66" t="s">
        <v>108</v>
      </c>
      <c r="E17" s="67">
        <f t="shared" si="0"/>
        <v>44289</v>
      </c>
      <c r="F17" s="65" t="s">
        <v>143</v>
      </c>
      <c r="G17" s="65" t="s">
        <v>144</v>
      </c>
      <c r="H17" s="65" t="s">
        <v>57</v>
      </c>
      <c r="I17" s="65" t="s">
        <v>58</v>
      </c>
      <c r="J17" s="98">
        <f t="shared" si="1"/>
        <v>44290</v>
      </c>
      <c r="K17" s="88" t="s">
        <v>141</v>
      </c>
      <c r="L17" s="88" t="s">
        <v>142</v>
      </c>
      <c r="M17" s="88" t="s">
        <v>200</v>
      </c>
      <c r="N17" s="88">
        <f t="shared" si="2"/>
        <v>44296</v>
      </c>
      <c r="O17" s="88"/>
      <c r="P17" s="88">
        <f t="shared" si="3"/>
        <v>44309</v>
      </c>
      <c r="Q17" s="88">
        <f t="shared" si="4"/>
        <v>44314</v>
      </c>
      <c r="R17" s="15" t="e">
        <f>#REF!+18</f>
        <v>#REF!</v>
      </c>
      <c r="S17" s="15" t="e">
        <f>#REF!+21</f>
        <v>#REF!</v>
      </c>
    </row>
    <row r="18" spans="2:24" ht="27.75" customHeight="1" x14ac:dyDescent="0.3">
      <c r="B18" s="97" t="s">
        <v>129</v>
      </c>
      <c r="C18" s="87" t="s">
        <v>130</v>
      </c>
      <c r="D18" s="66" t="s">
        <v>148</v>
      </c>
      <c r="E18" s="67">
        <f t="shared" si="0"/>
        <v>44296</v>
      </c>
      <c r="F18" s="65" t="s">
        <v>143</v>
      </c>
      <c r="G18" s="65" t="s">
        <v>144</v>
      </c>
      <c r="H18" s="65" t="s">
        <v>57</v>
      </c>
      <c r="I18" s="65" t="s">
        <v>58</v>
      </c>
      <c r="J18" s="98">
        <f t="shared" si="1"/>
        <v>44297</v>
      </c>
      <c r="K18" s="88" t="s">
        <v>150</v>
      </c>
      <c r="L18" s="88" t="s">
        <v>151</v>
      </c>
      <c r="M18" s="88" t="s">
        <v>201</v>
      </c>
      <c r="N18" s="88">
        <f t="shared" si="2"/>
        <v>44303</v>
      </c>
      <c r="O18" s="88"/>
      <c r="P18" s="88">
        <f t="shared" si="3"/>
        <v>44316</v>
      </c>
      <c r="Q18" s="88">
        <f t="shared" si="4"/>
        <v>44321</v>
      </c>
      <c r="R18" s="15">
        <f t="shared" ref="R18:R19" si="5">N19+18</f>
        <v>44328</v>
      </c>
      <c r="S18" s="15">
        <f t="shared" ref="S18:S19" si="6">N19+21</f>
        <v>44331</v>
      </c>
    </row>
    <row r="19" spans="2:24" ht="27.75" customHeight="1" x14ac:dyDescent="0.3">
      <c r="B19" s="97" t="s">
        <v>136</v>
      </c>
      <c r="C19" s="87" t="s">
        <v>138</v>
      </c>
      <c r="D19" s="66" t="s">
        <v>140</v>
      </c>
      <c r="E19" s="67">
        <f t="shared" si="0"/>
        <v>44303</v>
      </c>
      <c r="F19" s="65" t="s">
        <v>143</v>
      </c>
      <c r="G19" s="65" t="s">
        <v>144</v>
      </c>
      <c r="H19" s="65" t="s">
        <v>57</v>
      </c>
      <c r="I19" s="65" t="s">
        <v>58</v>
      </c>
      <c r="J19" s="98">
        <f t="shared" si="1"/>
        <v>44304</v>
      </c>
      <c r="K19" s="88" t="s">
        <v>84</v>
      </c>
      <c r="L19" s="88" t="s">
        <v>85</v>
      </c>
      <c r="M19" s="88" t="s">
        <v>202</v>
      </c>
      <c r="N19" s="88">
        <f t="shared" si="2"/>
        <v>44310</v>
      </c>
      <c r="O19" s="88"/>
      <c r="P19" s="88">
        <f t="shared" si="3"/>
        <v>44323</v>
      </c>
      <c r="Q19" s="88">
        <f t="shared" si="4"/>
        <v>44328</v>
      </c>
      <c r="R19" s="15">
        <f t="shared" si="5"/>
        <v>44335</v>
      </c>
      <c r="S19" s="15">
        <f t="shared" si="6"/>
        <v>44338</v>
      </c>
    </row>
    <row r="20" spans="2:24" ht="29.25" customHeight="1" x14ac:dyDescent="0.3">
      <c r="B20" s="97" t="s">
        <v>109</v>
      </c>
      <c r="C20" s="87" t="s">
        <v>190</v>
      </c>
      <c r="D20" s="66" t="s">
        <v>186</v>
      </c>
      <c r="E20" s="67">
        <f t="shared" si="0"/>
        <v>44310</v>
      </c>
      <c r="F20" s="65" t="s">
        <v>143</v>
      </c>
      <c r="G20" s="65" t="s">
        <v>144</v>
      </c>
      <c r="H20" s="65" t="s">
        <v>57</v>
      </c>
      <c r="I20" s="65" t="s">
        <v>58</v>
      </c>
      <c r="J20" s="98">
        <f t="shared" si="1"/>
        <v>44311</v>
      </c>
      <c r="K20" s="88" t="s">
        <v>87</v>
      </c>
      <c r="L20" s="88" t="s">
        <v>86</v>
      </c>
      <c r="M20" s="88" t="s">
        <v>203</v>
      </c>
      <c r="N20" s="88">
        <f t="shared" si="2"/>
        <v>44317</v>
      </c>
      <c r="O20" s="88"/>
      <c r="P20" s="88">
        <f t="shared" si="3"/>
        <v>44330</v>
      </c>
      <c r="Q20" s="88">
        <f t="shared" si="4"/>
        <v>44335</v>
      </c>
      <c r="R20" s="16"/>
      <c r="S20" s="57"/>
      <c r="T20" s="17"/>
      <c r="U20" s="17"/>
      <c r="V20" s="17"/>
      <c r="W20" s="17"/>
      <c r="X20" s="17"/>
    </row>
    <row r="21" spans="2:24" ht="29.25" customHeight="1" x14ac:dyDescent="0.3">
      <c r="B21" s="97" t="s">
        <v>120</v>
      </c>
      <c r="C21" s="87" t="s">
        <v>121</v>
      </c>
      <c r="D21" s="66" t="s">
        <v>187</v>
      </c>
      <c r="E21" s="67">
        <f t="shared" si="0"/>
        <v>44317</v>
      </c>
      <c r="F21" s="65" t="s">
        <v>143</v>
      </c>
      <c r="G21" s="65" t="s">
        <v>144</v>
      </c>
      <c r="H21" s="65" t="s">
        <v>57</v>
      </c>
      <c r="I21" s="65" t="s">
        <v>58</v>
      </c>
      <c r="J21" s="98">
        <f t="shared" si="1"/>
        <v>44318</v>
      </c>
      <c r="K21" s="88" t="s">
        <v>112</v>
      </c>
      <c r="L21" s="88" t="s">
        <v>113</v>
      </c>
      <c r="M21" s="88" t="s">
        <v>204</v>
      </c>
      <c r="N21" s="88">
        <f t="shared" si="2"/>
        <v>44324</v>
      </c>
      <c r="O21" s="88"/>
      <c r="P21" s="88">
        <f t="shared" si="3"/>
        <v>44337</v>
      </c>
      <c r="Q21" s="88">
        <f t="shared" si="4"/>
        <v>44342</v>
      </c>
      <c r="R21" s="18"/>
      <c r="S21" s="17"/>
      <c r="T21" s="17"/>
      <c r="U21" s="17"/>
      <c r="V21" s="17"/>
      <c r="W21" s="17"/>
      <c r="X21" s="17"/>
    </row>
    <row r="22" spans="2:24" ht="29.25" customHeight="1" x14ac:dyDescent="0.3">
      <c r="B22" s="130" t="s">
        <v>161</v>
      </c>
      <c r="C22" s="87"/>
      <c r="D22" s="66"/>
      <c r="E22" s="67">
        <f t="shared" si="0"/>
        <v>44324</v>
      </c>
      <c r="F22" s="65" t="s">
        <v>143</v>
      </c>
      <c r="G22" s="65" t="s">
        <v>144</v>
      </c>
      <c r="H22" s="65" t="s">
        <v>57</v>
      </c>
      <c r="I22" s="65" t="s">
        <v>58</v>
      </c>
      <c r="J22" s="98">
        <f t="shared" si="1"/>
        <v>44325</v>
      </c>
      <c r="K22" s="88" t="s">
        <v>114</v>
      </c>
      <c r="L22" s="88" t="s">
        <v>115</v>
      </c>
      <c r="M22" s="88" t="s">
        <v>205</v>
      </c>
      <c r="N22" s="88">
        <f t="shared" si="2"/>
        <v>44331</v>
      </c>
      <c r="O22" s="88"/>
      <c r="P22" s="88">
        <f t="shared" si="3"/>
        <v>44344</v>
      </c>
      <c r="Q22" s="88">
        <f t="shared" si="4"/>
        <v>44349</v>
      </c>
      <c r="R22" s="18"/>
      <c r="S22" s="17"/>
      <c r="T22" s="17"/>
      <c r="U22" s="17"/>
      <c r="V22" s="17"/>
      <c r="W22" s="17"/>
      <c r="X22" s="17"/>
    </row>
    <row r="23" spans="2:24" ht="27" customHeight="1" x14ac:dyDescent="0.3">
      <c r="B23" s="97" t="s">
        <v>137</v>
      </c>
      <c r="C23" s="87" t="s">
        <v>139</v>
      </c>
      <c r="D23" s="66" t="s">
        <v>191</v>
      </c>
      <c r="E23" s="67">
        <f t="shared" si="0"/>
        <v>44331</v>
      </c>
      <c r="F23" s="65" t="s">
        <v>143</v>
      </c>
      <c r="G23" s="65" t="s">
        <v>144</v>
      </c>
      <c r="H23" s="65" t="s">
        <v>57</v>
      </c>
      <c r="I23" s="65" t="s">
        <v>58</v>
      </c>
      <c r="J23" s="98">
        <f t="shared" si="1"/>
        <v>44332</v>
      </c>
      <c r="K23" s="88" t="s">
        <v>141</v>
      </c>
      <c r="L23" s="88" t="s">
        <v>142</v>
      </c>
      <c r="M23" s="88" t="s">
        <v>206</v>
      </c>
      <c r="N23" s="88">
        <f t="shared" si="2"/>
        <v>44338</v>
      </c>
      <c r="O23" s="88"/>
      <c r="P23" s="88">
        <f t="shared" si="3"/>
        <v>44351</v>
      </c>
      <c r="Q23" s="88">
        <f t="shared" si="4"/>
        <v>44356</v>
      </c>
      <c r="R23" s="22"/>
      <c r="S23" s="23"/>
      <c r="T23" s="23"/>
      <c r="U23" s="23"/>
      <c r="V23" s="23"/>
      <c r="W23" s="24"/>
      <c r="X23" s="24"/>
    </row>
    <row r="24" spans="2:24" ht="30" hidden="1" customHeight="1" x14ac:dyDescent="0.3">
      <c r="B24" s="97" t="s">
        <v>131</v>
      </c>
      <c r="C24" s="87" t="s">
        <v>132</v>
      </c>
      <c r="D24" s="66" t="s">
        <v>111</v>
      </c>
      <c r="E24" s="67">
        <f t="shared" ref="E24" si="7">E23+7</f>
        <v>44338</v>
      </c>
      <c r="F24" s="65" t="s">
        <v>127</v>
      </c>
      <c r="G24" s="65" t="s">
        <v>128</v>
      </c>
      <c r="H24" s="65" t="s">
        <v>57</v>
      </c>
      <c r="I24" s="65" t="s">
        <v>58</v>
      </c>
      <c r="J24" s="98">
        <f t="shared" ref="J24" si="8">J23+7</f>
        <v>44339</v>
      </c>
      <c r="N24" s="88">
        <v>43784</v>
      </c>
      <c r="O24" s="88"/>
      <c r="P24" s="88">
        <f t="shared" ref="P24:P35" si="9">E24+18</f>
        <v>44356</v>
      </c>
      <c r="Q24" s="88">
        <f t="shared" ref="Q9:Q35" si="10">E24+25</f>
        <v>44363</v>
      </c>
      <c r="U24" s="27"/>
      <c r="V24" s="27"/>
      <c r="W24" s="28"/>
    </row>
    <row r="25" spans="2:24" ht="28.5" hidden="1" customHeight="1" x14ac:dyDescent="0.3">
      <c r="E25" s="88">
        <f t="shared" ref="E25:E35" si="11">E24+7</f>
        <v>44345</v>
      </c>
      <c r="J25" s="88">
        <f t="shared" ref="J25:J35" si="12">J24+7</f>
        <v>44346</v>
      </c>
      <c r="N25" s="88">
        <v>43785</v>
      </c>
      <c r="O25" s="88"/>
      <c r="P25" s="88">
        <f t="shared" si="9"/>
        <v>44363</v>
      </c>
      <c r="Q25" s="88">
        <f t="shared" si="10"/>
        <v>44370</v>
      </c>
      <c r="U25" s="32"/>
      <c r="V25" s="32"/>
      <c r="W25" s="33"/>
      <c r="X25" s="34"/>
    </row>
    <row r="26" spans="2:24" ht="29.25" hidden="1" customHeight="1" x14ac:dyDescent="0.3">
      <c r="E26" s="88">
        <f t="shared" si="11"/>
        <v>44352</v>
      </c>
      <c r="J26" s="88">
        <f t="shared" si="12"/>
        <v>44353</v>
      </c>
      <c r="N26" s="88">
        <v>43786</v>
      </c>
      <c r="O26" s="88"/>
      <c r="P26" s="88">
        <f t="shared" si="9"/>
        <v>44370</v>
      </c>
      <c r="Q26" s="88">
        <f t="shared" si="10"/>
        <v>44377</v>
      </c>
      <c r="U26" s="32"/>
      <c r="V26" s="32"/>
      <c r="W26" s="37"/>
      <c r="X26" s="38"/>
    </row>
    <row r="27" spans="2:24" ht="27" hidden="1" customHeight="1" x14ac:dyDescent="0.3">
      <c r="E27" s="88">
        <f t="shared" si="11"/>
        <v>44359</v>
      </c>
      <c r="J27" s="88">
        <f t="shared" si="12"/>
        <v>44360</v>
      </c>
      <c r="N27" s="88">
        <v>43787</v>
      </c>
      <c r="O27" s="88"/>
      <c r="P27" s="88">
        <f t="shared" si="9"/>
        <v>44377</v>
      </c>
      <c r="Q27" s="88">
        <f t="shared" si="10"/>
        <v>44384</v>
      </c>
      <c r="U27" s="32"/>
      <c r="V27" s="32"/>
      <c r="W27" s="37"/>
      <c r="X27" s="40"/>
    </row>
    <row r="28" spans="2:24" ht="28.5" hidden="1" customHeight="1" x14ac:dyDescent="0.3">
      <c r="E28" s="88">
        <f t="shared" si="11"/>
        <v>44366</v>
      </c>
      <c r="J28" s="88">
        <f t="shared" si="12"/>
        <v>44367</v>
      </c>
      <c r="N28" s="88">
        <v>43788</v>
      </c>
      <c r="O28" s="88"/>
      <c r="P28" s="88">
        <f t="shared" si="9"/>
        <v>44384</v>
      </c>
      <c r="Q28" s="88">
        <f t="shared" si="10"/>
        <v>44391</v>
      </c>
      <c r="S28" s="25"/>
      <c r="T28" s="25"/>
      <c r="U28" s="25"/>
      <c r="V28" s="25"/>
      <c r="W28" s="37"/>
      <c r="X28" s="43"/>
    </row>
    <row r="29" spans="2:24" ht="29.25" hidden="1" customHeight="1" x14ac:dyDescent="0.3">
      <c r="E29" s="88">
        <f t="shared" si="11"/>
        <v>44373</v>
      </c>
      <c r="J29" s="88">
        <f t="shared" si="12"/>
        <v>44374</v>
      </c>
      <c r="N29" s="88">
        <v>43789</v>
      </c>
      <c r="O29" s="88"/>
      <c r="P29" s="88">
        <f t="shared" si="9"/>
        <v>44391</v>
      </c>
      <c r="Q29" s="88">
        <f t="shared" si="10"/>
        <v>44398</v>
      </c>
      <c r="S29" s="37"/>
      <c r="T29" s="37"/>
      <c r="U29" s="37"/>
      <c r="V29" s="37"/>
      <c r="W29" s="37"/>
      <c r="X29" s="46"/>
    </row>
    <row r="30" spans="2:24" ht="29.25" hidden="1" customHeight="1" x14ac:dyDescent="0.3">
      <c r="E30" s="88">
        <f t="shared" si="11"/>
        <v>44380</v>
      </c>
      <c r="J30" s="88">
        <f t="shared" si="12"/>
        <v>44381</v>
      </c>
      <c r="N30" s="88">
        <v>43790</v>
      </c>
      <c r="O30" s="88"/>
      <c r="P30" s="88">
        <f t="shared" si="9"/>
        <v>44398</v>
      </c>
      <c r="Q30" s="88">
        <f t="shared" si="10"/>
        <v>44405</v>
      </c>
      <c r="S30" s="39"/>
      <c r="T30" s="39"/>
      <c r="U30" s="39"/>
      <c r="V30" s="39"/>
      <c r="W30" s="39"/>
      <c r="X30" s="48"/>
    </row>
    <row r="31" spans="2:24" ht="26.25" hidden="1" customHeight="1" x14ac:dyDescent="0.3">
      <c r="E31" s="88">
        <f t="shared" si="11"/>
        <v>44387</v>
      </c>
      <c r="J31" s="88">
        <f t="shared" si="12"/>
        <v>44388</v>
      </c>
      <c r="N31" s="88">
        <v>43791</v>
      </c>
      <c r="O31" s="88"/>
      <c r="P31" s="88">
        <f t="shared" si="9"/>
        <v>44405</v>
      </c>
      <c r="Q31" s="88">
        <f t="shared" si="10"/>
        <v>44412</v>
      </c>
      <c r="R31" s="32"/>
      <c r="S31" s="39"/>
      <c r="T31" s="39"/>
      <c r="U31" s="39"/>
      <c r="V31" s="39"/>
      <c r="W31" s="39"/>
      <c r="X31" s="39"/>
    </row>
    <row r="32" spans="2:24" ht="27.75" hidden="1" customHeight="1" x14ac:dyDescent="0.3">
      <c r="E32" s="88">
        <f t="shared" si="11"/>
        <v>44394</v>
      </c>
      <c r="J32" s="88">
        <f t="shared" si="12"/>
        <v>44395</v>
      </c>
      <c r="N32" s="88">
        <v>43792</v>
      </c>
      <c r="O32" s="88"/>
      <c r="P32" s="88">
        <f t="shared" si="9"/>
        <v>44412</v>
      </c>
      <c r="Q32" s="88">
        <f t="shared" si="10"/>
        <v>44419</v>
      </c>
      <c r="S32" s="54"/>
      <c r="T32" s="54"/>
      <c r="U32" s="54"/>
      <c r="V32" s="54"/>
      <c r="W32" s="54"/>
      <c r="X32" s="54"/>
    </row>
    <row r="33" spans="2:17" ht="25.5" hidden="1" customHeight="1" x14ac:dyDescent="0.3">
      <c r="E33" s="88">
        <f t="shared" si="11"/>
        <v>44401</v>
      </c>
      <c r="J33" s="88">
        <f t="shared" si="12"/>
        <v>44402</v>
      </c>
      <c r="N33" s="88">
        <v>43793</v>
      </c>
      <c r="O33" s="88"/>
      <c r="P33" s="88">
        <f t="shared" si="9"/>
        <v>44419</v>
      </c>
      <c r="Q33" s="88">
        <f t="shared" si="10"/>
        <v>44426</v>
      </c>
    </row>
    <row r="34" spans="2:17" ht="25.5" hidden="1" customHeight="1" x14ac:dyDescent="0.3">
      <c r="E34" s="88">
        <f t="shared" si="11"/>
        <v>44408</v>
      </c>
      <c r="J34" s="88">
        <f t="shared" si="12"/>
        <v>44409</v>
      </c>
      <c r="N34" s="88">
        <v>43794</v>
      </c>
      <c r="O34" s="88"/>
      <c r="P34" s="88">
        <f t="shared" si="9"/>
        <v>44426</v>
      </c>
      <c r="Q34" s="88">
        <f t="shared" si="10"/>
        <v>44433</v>
      </c>
    </row>
    <row r="35" spans="2:17" ht="31.5" hidden="1" customHeight="1" x14ac:dyDescent="0.3">
      <c r="E35" s="88">
        <f t="shared" si="11"/>
        <v>44415</v>
      </c>
      <c r="J35" s="88">
        <f t="shared" si="12"/>
        <v>44416</v>
      </c>
      <c r="N35" s="88">
        <v>43795</v>
      </c>
      <c r="O35" s="88"/>
      <c r="P35" s="88">
        <f t="shared" si="9"/>
        <v>44433</v>
      </c>
      <c r="Q35" s="88">
        <f t="shared" si="10"/>
        <v>44440</v>
      </c>
    </row>
    <row r="37" spans="2:17" ht="20.25" x14ac:dyDescent="0.3">
      <c r="B37" s="19" t="s">
        <v>0</v>
      </c>
    </row>
    <row r="38" spans="2:17" ht="20.25" x14ac:dyDescent="0.3">
      <c r="C38" s="19"/>
      <c r="D38" s="19"/>
      <c r="E38" s="58"/>
      <c r="F38" s="58"/>
      <c r="G38" s="58"/>
      <c r="H38" s="58"/>
      <c r="I38" s="58"/>
      <c r="J38" s="21" t="s">
        <v>5</v>
      </c>
      <c r="K38" s="21" t="s">
        <v>5</v>
      </c>
      <c r="L38" s="21"/>
      <c r="M38" s="21"/>
      <c r="N38" s="21"/>
    </row>
    <row r="39" spans="2:17" ht="20.25" x14ac:dyDescent="0.3">
      <c r="B39" s="25" t="s">
        <v>1</v>
      </c>
      <c r="C39" s="25"/>
      <c r="D39" s="25"/>
      <c r="E39" s="20"/>
      <c r="F39" s="20" t="s">
        <v>5</v>
      </c>
      <c r="G39" s="20"/>
      <c r="H39" s="20"/>
      <c r="I39" s="20"/>
      <c r="K39" s="26" t="s">
        <v>2</v>
      </c>
    </row>
    <row r="40" spans="2:17" ht="20.25" x14ac:dyDescent="0.3">
      <c r="B40" s="29" t="s">
        <v>146</v>
      </c>
      <c r="C40" s="29"/>
      <c r="D40" s="29"/>
      <c r="E40" s="30"/>
      <c r="F40" s="30"/>
      <c r="G40" s="30"/>
      <c r="H40" s="30"/>
      <c r="I40" s="30"/>
      <c r="K40" s="31" t="s">
        <v>3</v>
      </c>
    </row>
    <row r="41" spans="2:17" ht="20.25" x14ac:dyDescent="0.3">
      <c r="B41" s="29" t="s">
        <v>145</v>
      </c>
      <c r="C41" s="29"/>
      <c r="D41" s="29"/>
      <c r="E41" s="35"/>
      <c r="F41" s="35"/>
      <c r="G41" s="35"/>
      <c r="H41" s="35"/>
      <c r="I41" s="35"/>
      <c r="K41" s="36" t="s">
        <v>4</v>
      </c>
    </row>
    <row r="42" spans="2:17" ht="20.25" x14ac:dyDescent="0.3">
      <c r="B42" s="29"/>
      <c r="C42" s="29"/>
      <c r="D42" s="29"/>
      <c r="E42" s="39"/>
      <c r="F42" s="39"/>
      <c r="G42" s="39"/>
      <c r="H42" s="39"/>
      <c r="I42" s="39"/>
      <c r="K42" s="37" t="s">
        <v>64</v>
      </c>
    </row>
    <row r="43" spans="2:17" ht="20.25" x14ac:dyDescent="0.3">
      <c r="B43" s="39" t="s">
        <v>36</v>
      </c>
      <c r="C43" s="39"/>
      <c r="D43" s="39"/>
      <c r="E43" s="41"/>
      <c r="F43" s="41"/>
      <c r="G43" s="41"/>
      <c r="H43" s="41" t="s">
        <v>5</v>
      </c>
      <c r="I43" s="41"/>
      <c r="K43" s="42" t="s">
        <v>45</v>
      </c>
    </row>
    <row r="44" spans="2:17" ht="20.25" x14ac:dyDescent="0.3">
      <c r="D44" s="39"/>
      <c r="E44" s="44"/>
      <c r="F44" s="44"/>
      <c r="G44" s="44"/>
      <c r="H44" s="44"/>
      <c r="I44" s="44"/>
      <c r="K44" s="45"/>
    </row>
    <row r="45" spans="2:17" ht="20.25" x14ac:dyDescent="0.3">
      <c r="B45" s="39" t="s">
        <v>41</v>
      </c>
      <c r="C45" s="39"/>
      <c r="D45" s="32"/>
      <c r="E45" s="29"/>
      <c r="F45" s="29"/>
      <c r="G45" s="29"/>
      <c r="H45" s="29" t="s">
        <v>5</v>
      </c>
      <c r="I45" s="29"/>
      <c r="K45" s="47" t="s">
        <v>46</v>
      </c>
    </row>
    <row r="46" spans="2:17" ht="20.25" x14ac:dyDescent="0.3">
      <c r="B46" s="39" t="s">
        <v>42</v>
      </c>
      <c r="C46" s="39"/>
      <c r="D46" s="49"/>
      <c r="E46" s="50"/>
      <c r="F46" s="50"/>
      <c r="G46" s="50"/>
      <c r="H46" s="50"/>
      <c r="I46" s="50"/>
      <c r="J46" s="51"/>
      <c r="K46" s="51"/>
      <c r="L46" s="51"/>
      <c r="M46" s="51"/>
    </row>
    <row r="47" spans="2:17" ht="20.25" x14ac:dyDescent="0.3">
      <c r="B47" s="32"/>
      <c r="C47" s="32"/>
      <c r="D47" s="53"/>
      <c r="J47" s="59"/>
      <c r="K47" s="54"/>
      <c r="L47" s="54"/>
      <c r="M47" s="54"/>
    </row>
    <row r="48" spans="2:17" ht="22.5" x14ac:dyDescent="0.3">
      <c r="B48" s="49" t="s">
        <v>28</v>
      </c>
      <c r="C48" s="49"/>
      <c r="D48" s="80"/>
      <c r="E48" s="55"/>
      <c r="F48" s="55"/>
      <c r="G48" s="55" t="s">
        <v>5</v>
      </c>
      <c r="H48" s="55"/>
      <c r="I48" s="55"/>
      <c r="J48" s="60"/>
      <c r="K48" s="60"/>
      <c r="L48" s="60"/>
    </row>
    <row r="49" spans="2:13" ht="22.5" x14ac:dyDescent="0.3">
      <c r="B49" s="53"/>
      <c r="C49" s="53"/>
      <c r="D49" s="80"/>
      <c r="M49" s="81" t="s">
        <v>34</v>
      </c>
    </row>
    <row r="50" spans="2:13" ht="22.5" x14ac:dyDescent="0.3">
      <c r="B50" s="80" t="s">
        <v>29</v>
      </c>
      <c r="C50" s="80"/>
    </row>
    <row r="51" spans="2:13" ht="22.5" x14ac:dyDescent="0.3">
      <c r="B51" s="80" t="s">
        <v>30</v>
      </c>
      <c r="C51" s="80"/>
    </row>
  </sheetData>
  <mergeCells count="9">
    <mergeCell ref="F4:M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M49" location="MENU!A1" display="BACK TO MENU &gt;&gt;" xr:uid="{00000000-0004-0000-0200-000000000000}"/>
  </hyperlinks>
  <pageMargins left="0.27" right="0.17" top="0.17" bottom="0.2" header="0.18" footer="0.17"/>
  <pageSetup scale="3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B3:X53"/>
  <sheetViews>
    <sheetView view="pageBreakPreview" topLeftCell="B1" zoomScale="60" zoomScaleNormal="60" workbookViewId="0">
      <pane ySplit="7" topLeftCell="A8" activePane="bottomLeft" state="frozen"/>
      <selection pane="bottomLeft" activeCell="P41" sqref="P41"/>
    </sheetView>
  </sheetViews>
  <sheetFormatPr defaultColWidth="32.85546875" defaultRowHeight="12.75" x14ac:dyDescent="0.2"/>
  <cols>
    <col min="1" max="1" width="10" style="7" customWidth="1"/>
    <col min="2" max="2" width="38.140625" style="7" customWidth="1"/>
    <col min="3" max="3" width="16.42578125" style="7" customWidth="1"/>
    <col min="4" max="4" width="17.85546875" style="7" customWidth="1"/>
    <col min="5" max="5" width="22.5703125" style="7" customWidth="1"/>
    <col min="6" max="6" width="24.7109375" style="7" customWidth="1"/>
    <col min="7" max="7" width="24.42578125" style="7" customWidth="1"/>
    <col min="8" max="10" width="22.5703125" style="7" customWidth="1"/>
    <col min="11" max="11" width="51.7109375" style="7" customWidth="1"/>
    <col min="12" max="12" width="16.7109375" style="7" customWidth="1"/>
    <col min="13" max="13" width="21.42578125" style="7" customWidth="1"/>
    <col min="14" max="14" width="25.140625" style="7" customWidth="1"/>
    <col min="15" max="16" width="29.28515625" style="7" customWidth="1"/>
    <col min="17" max="18" width="27.140625" style="7" customWidth="1"/>
    <col min="19" max="19" width="26.85546875" style="7" customWidth="1"/>
    <col min="20" max="16384" width="32.85546875" style="7"/>
  </cols>
  <sheetData>
    <row r="3" spans="2:24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5"/>
      <c r="X3" s="6"/>
    </row>
    <row r="4" spans="2:24" ht="46.5" customHeight="1" x14ac:dyDescent="0.25">
      <c r="B4" s="1"/>
      <c r="C4" s="1"/>
      <c r="D4" s="1"/>
      <c r="E4" s="1"/>
      <c r="F4" s="1"/>
      <c r="G4" s="128" t="s">
        <v>23</v>
      </c>
      <c r="H4" s="128"/>
      <c r="I4" s="128"/>
      <c r="J4" s="128"/>
      <c r="K4" s="128"/>
      <c r="L4" s="128"/>
      <c r="M4" s="128"/>
      <c r="N4" s="128"/>
      <c r="O4" s="128"/>
      <c r="P4" s="92"/>
      <c r="Q4" s="61"/>
      <c r="R4" s="61"/>
      <c r="S4" s="61"/>
      <c r="T4" s="8"/>
      <c r="U4" s="8"/>
      <c r="V4" s="8"/>
      <c r="W4" s="9"/>
      <c r="X4" s="10"/>
    </row>
    <row r="5" spans="2:24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3"/>
      <c r="W5" s="6"/>
      <c r="X5" s="6"/>
    </row>
    <row r="6" spans="2:24" s="13" customFormat="1" ht="20.25" customHeight="1" x14ac:dyDescent="0.25">
      <c r="B6" s="115" t="s">
        <v>15</v>
      </c>
      <c r="C6" s="121" t="s">
        <v>59</v>
      </c>
      <c r="D6" s="116" t="s">
        <v>43</v>
      </c>
      <c r="E6" s="84" t="s">
        <v>44</v>
      </c>
      <c r="F6" s="78" t="s">
        <v>50</v>
      </c>
      <c r="G6" s="78" t="s">
        <v>50</v>
      </c>
      <c r="H6" s="116" t="s">
        <v>52</v>
      </c>
      <c r="I6" s="78" t="s">
        <v>53</v>
      </c>
      <c r="J6" s="126" t="s">
        <v>39</v>
      </c>
      <c r="K6" s="116" t="s">
        <v>6</v>
      </c>
      <c r="L6" s="121" t="s">
        <v>59</v>
      </c>
      <c r="M6" s="116" t="s">
        <v>43</v>
      </c>
      <c r="N6" s="90" t="s">
        <v>25</v>
      </c>
      <c r="O6" s="63" t="s">
        <v>10</v>
      </c>
      <c r="P6" s="63" t="s">
        <v>9</v>
      </c>
      <c r="Q6" s="63" t="s">
        <v>22</v>
      </c>
      <c r="R6" s="63" t="s">
        <v>67</v>
      </c>
      <c r="S6" s="63" t="s">
        <v>19</v>
      </c>
    </row>
    <row r="7" spans="2:24" s="13" customFormat="1" ht="20.25" customHeight="1" x14ac:dyDescent="0.25">
      <c r="B7" s="115"/>
      <c r="C7" s="122"/>
      <c r="D7" s="117"/>
      <c r="E7" s="85" t="s">
        <v>80</v>
      </c>
      <c r="F7" s="79" t="s">
        <v>49</v>
      </c>
      <c r="G7" s="79" t="s">
        <v>51</v>
      </c>
      <c r="H7" s="117"/>
      <c r="I7" s="79" t="s">
        <v>54</v>
      </c>
      <c r="J7" s="127"/>
      <c r="K7" s="117"/>
      <c r="L7" s="122"/>
      <c r="M7" s="117"/>
      <c r="N7" s="90" t="s">
        <v>26</v>
      </c>
      <c r="O7" s="89" t="s">
        <v>118</v>
      </c>
      <c r="P7" s="89" t="s">
        <v>156</v>
      </c>
      <c r="Q7" s="89" t="s">
        <v>157</v>
      </c>
      <c r="R7" s="89" t="s">
        <v>158</v>
      </c>
      <c r="S7" s="89" t="s">
        <v>159</v>
      </c>
    </row>
    <row r="8" spans="2:24" ht="27.75" customHeight="1" x14ac:dyDescent="0.3">
      <c r="B8" s="97" t="s">
        <v>109</v>
      </c>
      <c r="C8" s="87" t="s">
        <v>110</v>
      </c>
      <c r="D8" s="66" t="s">
        <v>147</v>
      </c>
      <c r="E8" s="67">
        <v>44226</v>
      </c>
      <c r="F8" s="65" t="s">
        <v>143</v>
      </c>
      <c r="G8" s="65" t="s">
        <v>144</v>
      </c>
      <c r="H8" s="65" t="s">
        <v>57</v>
      </c>
      <c r="I8" s="65" t="s">
        <v>58</v>
      </c>
      <c r="J8" s="98">
        <f>E8+1</f>
        <v>44227</v>
      </c>
      <c r="K8" s="87" t="s">
        <v>117</v>
      </c>
      <c r="L8" s="87" t="s">
        <v>116</v>
      </c>
      <c r="M8" s="87" t="s">
        <v>207</v>
      </c>
      <c r="N8" s="86">
        <v>44230</v>
      </c>
      <c r="O8" s="86">
        <f>E8+13</f>
        <v>44239</v>
      </c>
      <c r="P8" s="86">
        <f>E8+15</f>
        <v>44241</v>
      </c>
      <c r="Q8" s="86">
        <f>E8+23</f>
        <v>44249</v>
      </c>
      <c r="R8" s="86">
        <f>E8+26</f>
        <v>44252</v>
      </c>
      <c r="S8" s="86">
        <f>E8+28</f>
        <v>44254</v>
      </c>
    </row>
    <row r="9" spans="2:24" ht="27.75" customHeight="1" x14ac:dyDescent="0.3">
      <c r="B9" s="97" t="s">
        <v>120</v>
      </c>
      <c r="C9" s="87" t="s">
        <v>121</v>
      </c>
      <c r="D9" s="66" t="s">
        <v>148</v>
      </c>
      <c r="E9" s="67">
        <f t="shared" ref="E9:E23" si="0">E8+7</f>
        <v>44233</v>
      </c>
      <c r="F9" s="65" t="s">
        <v>143</v>
      </c>
      <c r="G9" s="65" t="s">
        <v>144</v>
      </c>
      <c r="H9" s="65" t="s">
        <v>57</v>
      </c>
      <c r="I9" s="65" t="s">
        <v>58</v>
      </c>
      <c r="J9" s="98">
        <f t="shared" ref="J9:J23" si="1">J8+7</f>
        <v>44234</v>
      </c>
      <c r="K9" s="87" t="s">
        <v>73</v>
      </c>
      <c r="L9" s="87" t="s">
        <v>74</v>
      </c>
      <c r="M9" s="87" t="s">
        <v>192</v>
      </c>
      <c r="N9" s="86">
        <f>N8+7</f>
        <v>44237</v>
      </c>
      <c r="O9" s="86">
        <f t="shared" ref="O9:O34" si="2">E9+13</f>
        <v>44246</v>
      </c>
      <c r="P9" s="86">
        <f t="shared" ref="P9:P23" si="3">E9+15</f>
        <v>44248</v>
      </c>
      <c r="Q9" s="86">
        <f t="shared" ref="Q9:Q23" si="4">E9+23</f>
        <v>44256</v>
      </c>
      <c r="R9" s="86">
        <f t="shared" ref="R9:R23" si="5">E9+26</f>
        <v>44259</v>
      </c>
      <c r="S9" s="86">
        <f t="shared" ref="S9:S23" si="6">E9+28</f>
        <v>44261</v>
      </c>
    </row>
    <row r="10" spans="2:24" ht="27.75" customHeight="1" x14ac:dyDescent="0.3">
      <c r="B10" s="130" t="s">
        <v>152</v>
      </c>
      <c r="C10" s="87"/>
      <c r="D10" s="66"/>
      <c r="E10" s="67">
        <f t="shared" si="0"/>
        <v>44240</v>
      </c>
      <c r="F10" s="65" t="s">
        <v>143</v>
      </c>
      <c r="G10" s="65" t="s">
        <v>144</v>
      </c>
      <c r="H10" s="65" t="s">
        <v>57</v>
      </c>
      <c r="I10" s="65" t="s">
        <v>58</v>
      </c>
      <c r="J10" s="98">
        <f t="shared" si="1"/>
        <v>44241</v>
      </c>
      <c r="K10" s="87" t="s">
        <v>77</v>
      </c>
      <c r="L10" s="87" t="s">
        <v>78</v>
      </c>
      <c r="M10" s="87" t="s">
        <v>193</v>
      </c>
      <c r="N10" s="86">
        <f t="shared" ref="N10:N23" si="7">N9+7</f>
        <v>44244</v>
      </c>
      <c r="O10" s="86">
        <f t="shared" si="2"/>
        <v>44253</v>
      </c>
      <c r="P10" s="86">
        <f t="shared" si="3"/>
        <v>44255</v>
      </c>
      <c r="Q10" s="86">
        <f t="shared" si="4"/>
        <v>44263</v>
      </c>
      <c r="R10" s="86">
        <f t="shared" si="5"/>
        <v>44266</v>
      </c>
      <c r="S10" s="86">
        <f t="shared" si="6"/>
        <v>44268</v>
      </c>
    </row>
    <row r="11" spans="2:24" ht="27.75" customHeight="1" x14ac:dyDescent="0.3">
      <c r="B11" s="97" t="s">
        <v>137</v>
      </c>
      <c r="C11" s="87" t="s">
        <v>139</v>
      </c>
      <c r="D11" s="66" t="s">
        <v>185</v>
      </c>
      <c r="E11" s="67">
        <f t="shared" si="0"/>
        <v>44247</v>
      </c>
      <c r="F11" s="65" t="s">
        <v>143</v>
      </c>
      <c r="G11" s="65" t="s">
        <v>144</v>
      </c>
      <c r="H11" s="65" t="s">
        <v>57</v>
      </c>
      <c r="I11" s="65" t="s">
        <v>58</v>
      </c>
      <c r="J11" s="98">
        <f t="shared" si="1"/>
        <v>44248</v>
      </c>
      <c r="K11" s="87" t="s">
        <v>75</v>
      </c>
      <c r="L11" s="87" t="s">
        <v>76</v>
      </c>
      <c r="M11" s="87" t="s">
        <v>194</v>
      </c>
      <c r="N11" s="86">
        <f t="shared" si="7"/>
        <v>44251</v>
      </c>
      <c r="O11" s="86">
        <f>E11+13</f>
        <v>44260</v>
      </c>
      <c r="P11" s="86">
        <f t="shared" si="3"/>
        <v>44262</v>
      </c>
      <c r="Q11" s="86">
        <f t="shared" si="4"/>
        <v>44270</v>
      </c>
      <c r="R11" s="86">
        <f t="shared" si="5"/>
        <v>44273</v>
      </c>
      <c r="S11" s="86">
        <f t="shared" si="6"/>
        <v>44275</v>
      </c>
    </row>
    <row r="12" spans="2:24" ht="27.75" customHeight="1" x14ac:dyDescent="0.3">
      <c r="B12" s="97" t="s">
        <v>91</v>
      </c>
      <c r="C12" s="87" t="s">
        <v>90</v>
      </c>
      <c r="D12" s="66" t="s">
        <v>148</v>
      </c>
      <c r="E12" s="67">
        <f t="shared" si="0"/>
        <v>44254</v>
      </c>
      <c r="F12" s="65" t="s">
        <v>143</v>
      </c>
      <c r="G12" s="65" t="s">
        <v>144</v>
      </c>
      <c r="H12" s="65" t="s">
        <v>57</v>
      </c>
      <c r="I12" s="65" t="s">
        <v>58</v>
      </c>
      <c r="J12" s="98">
        <f t="shared" si="1"/>
        <v>44255</v>
      </c>
      <c r="K12" s="87" t="s">
        <v>71</v>
      </c>
      <c r="L12" s="87" t="s">
        <v>72</v>
      </c>
      <c r="M12" s="87" t="s">
        <v>195</v>
      </c>
      <c r="N12" s="86">
        <f t="shared" si="7"/>
        <v>44258</v>
      </c>
      <c r="O12" s="86">
        <f t="shared" si="2"/>
        <v>44267</v>
      </c>
      <c r="P12" s="86">
        <f t="shared" si="3"/>
        <v>44269</v>
      </c>
      <c r="Q12" s="86">
        <f t="shared" si="4"/>
        <v>44277</v>
      </c>
      <c r="R12" s="86">
        <f t="shared" si="5"/>
        <v>44280</v>
      </c>
      <c r="S12" s="86">
        <f t="shared" si="6"/>
        <v>44282</v>
      </c>
    </row>
    <row r="13" spans="2:24" ht="27.75" customHeight="1" x14ac:dyDescent="0.3">
      <c r="B13" s="97" t="s">
        <v>106</v>
      </c>
      <c r="C13" s="87" t="s">
        <v>107</v>
      </c>
      <c r="D13" s="66" t="s">
        <v>186</v>
      </c>
      <c r="E13" s="67">
        <f t="shared" si="0"/>
        <v>44261</v>
      </c>
      <c r="F13" s="65" t="s">
        <v>143</v>
      </c>
      <c r="G13" s="65" t="s">
        <v>144</v>
      </c>
      <c r="H13" s="65" t="s">
        <v>57</v>
      </c>
      <c r="I13" s="65" t="s">
        <v>58</v>
      </c>
      <c r="J13" s="98">
        <f t="shared" si="1"/>
        <v>44262</v>
      </c>
      <c r="K13" s="87" t="s">
        <v>70</v>
      </c>
      <c r="L13" s="87" t="s">
        <v>208</v>
      </c>
      <c r="M13" s="87" t="s">
        <v>196</v>
      </c>
      <c r="N13" s="86">
        <f t="shared" si="7"/>
        <v>44265</v>
      </c>
      <c r="O13" s="86">
        <f t="shared" si="2"/>
        <v>44274</v>
      </c>
      <c r="P13" s="86">
        <f t="shared" si="3"/>
        <v>44276</v>
      </c>
      <c r="Q13" s="86">
        <f t="shared" si="4"/>
        <v>44284</v>
      </c>
      <c r="R13" s="86">
        <f t="shared" si="5"/>
        <v>44287</v>
      </c>
      <c r="S13" s="86">
        <f t="shared" si="6"/>
        <v>44289</v>
      </c>
    </row>
    <row r="14" spans="2:24" ht="27.75" customHeight="1" x14ac:dyDescent="0.3">
      <c r="B14" s="97" t="s">
        <v>66</v>
      </c>
      <c r="C14" s="87" t="s">
        <v>60</v>
      </c>
      <c r="D14" s="66" t="s">
        <v>187</v>
      </c>
      <c r="E14" s="67">
        <f t="shared" si="0"/>
        <v>44268</v>
      </c>
      <c r="F14" s="65" t="s">
        <v>143</v>
      </c>
      <c r="G14" s="65" t="s">
        <v>144</v>
      </c>
      <c r="H14" s="65" t="s">
        <v>57</v>
      </c>
      <c r="I14" s="65" t="s">
        <v>58</v>
      </c>
      <c r="J14" s="98">
        <f t="shared" si="1"/>
        <v>44269</v>
      </c>
      <c r="K14" s="87" t="s">
        <v>69</v>
      </c>
      <c r="L14" s="87" t="s">
        <v>63</v>
      </c>
      <c r="M14" s="87" t="s">
        <v>197</v>
      </c>
      <c r="N14" s="86">
        <f t="shared" si="7"/>
        <v>44272</v>
      </c>
      <c r="O14" s="86">
        <f t="shared" si="2"/>
        <v>44281</v>
      </c>
      <c r="P14" s="86">
        <f t="shared" si="3"/>
        <v>44283</v>
      </c>
      <c r="Q14" s="86">
        <f t="shared" si="4"/>
        <v>44291</v>
      </c>
      <c r="R14" s="86">
        <f t="shared" si="5"/>
        <v>44294</v>
      </c>
      <c r="S14" s="86">
        <f t="shared" si="6"/>
        <v>44296</v>
      </c>
    </row>
    <row r="15" spans="2:24" ht="27.75" customHeight="1" x14ac:dyDescent="0.3">
      <c r="B15" s="97" t="s">
        <v>105</v>
      </c>
      <c r="C15" s="87" t="s">
        <v>188</v>
      </c>
      <c r="D15" s="66" t="s">
        <v>189</v>
      </c>
      <c r="E15" s="67">
        <f t="shared" si="0"/>
        <v>44275</v>
      </c>
      <c r="F15" s="65" t="s">
        <v>143</v>
      </c>
      <c r="G15" s="65" t="s">
        <v>144</v>
      </c>
      <c r="H15" s="65" t="s">
        <v>57</v>
      </c>
      <c r="I15" s="65" t="s">
        <v>58</v>
      </c>
      <c r="J15" s="98">
        <f t="shared" si="1"/>
        <v>44276</v>
      </c>
      <c r="K15" s="87" t="s">
        <v>117</v>
      </c>
      <c r="L15" s="87" t="s">
        <v>116</v>
      </c>
      <c r="M15" s="87" t="s">
        <v>198</v>
      </c>
      <c r="N15" s="86">
        <f t="shared" si="7"/>
        <v>44279</v>
      </c>
      <c r="O15" s="86">
        <f t="shared" si="2"/>
        <v>44288</v>
      </c>
      <c r="P15" s="86">
        <f t="shared" si="3"/>
        <v>44290</v>
      </c>
      <c r="Q15" s="86">
        <f t="shared" si="4"/>
        <v>44298</v>
      </c>
      <c r="R15" s="86">
        <f t="shared" si="5"/>
        <v>44301</v>
      </c>
      <c r="S15" s="86">
        <f t="shared" si="6"/>
        <v>44303</v>
      </c>
    </row>
    <row r="16" spans="2:24" ht="27.75" customHeight="1" x14ac:dyDescent="0.3">
      <c r="B16" s="97" t="s">
        <v>103</v>
      </c>
      <c r="C16" s="87" t="s">
        <v>104</v>
      </c>
      <c r="D16" s="66" t="s">
        <v>149</v>
      </c>
      <c r="E16" s="67">
        <f t="shared" si="0"/>
        <v>44282</v>
      </c>
      <c r="F16" s="65" t="s">
        <v>143</v>
      </c>
      <c r="G16" s="65" t="s">
        <v>144</v>
      </c>
      <c r="H16" s="65" t="s">
        <v>57</v>
      </c>
      <c r="I16" s="65" t="s">
        <v>58</v>
      </c>
      <c r="J16" s="98">
        <f t="shared" si="1"/>
        <v>44283</v>
      </c>
      <c r="K16" s="87" t="s">
        <v>73</v>
      </c>
      <c r="L16" s="87" t="s">
        <v>74</v>
      </c>
      <c r="M16" s="87" t="s">
        <v>199</v>
      </c>
      <c r="N16" s="86">
        <f t="shared" si="7"/>
        <v>44286</v>
      </c>
      <c r="O16" s="86">
        <f t="shared" si="2"/>
        <v>44295</v>
      </c>
      <c r="P16" s="86">
        <f t="shared" si="3"/>
        <v>44297</v>
      </c>
      <c r="Q16" s="86">
        <f t="shared" si="4"/>
        <v>44305</v>
      </c>
      <c r="R16" s="86">
        <f t="shared" si="5"/>
        <v>44308</v>
      </c>
      <c r="S16" s="86">
        <f t="shared" si="6"/>
        <v>44310</v>
      </c>
    </row>
    <row r="17" spans="2:24" ht="27.75" customHeight="1" x14ac:dyDescent="0.3">
      <c r="B17" s="97" t="s">
        <v>89</v>
      </c>
      <c r="C17" s="87" t="s">
        <v>88</v>
      </c>
      <c r="D17" s="66" t="s">
        <v>108</v>
      </c>
      <c r="E17" s="67">
        <f t="shared" si="0"/>
        <v>44289</v>
      </c>
      <c r="F17" s="65" t="s">
        <v>143</v>
      </c>
      <c r="G17" s="65" t="s">
        <v>144</v>
      </c>
      <c r="H17" s="65" t="s">
        <v>57</v>
      </c>
      <c r="I17" s="65" t="s">
        <v>58</v>
      </c>
      <c r="J17" s="98">
        <f t="shared" si="1"/>
        <v>44290</v>
      </c>
      <c r="K17" s="87" t="s">
        <v>77</v>
      </c>
      <c r="L17" s="87" t="s">
        <v>78</v>
      </c>
      <c r="M17" s="87" t="s">
        <v>200</v>
      </c>
      <c r="N17" s="86">
        <f t="shared" si="7"/>
        <v>44293</v>
      </c>
      <c r="O17" s="86">
        <f t="shared" si="2"/>
        <v>44302</v>
      </c>
      <c r="P17" s="86">
        <f t="shared" si="3"/>
        <v>44304</v>
      </c>
      <c r="Q17" s="86">
        <f t="shared" si="4"/>
        <v>44312</v>
      </c>
      <c r="R17" s="86">
        <f t="shared" si="5"/>
        <v>44315</v>
      </c>
      <c r="S17" s="86">
        <f t="shared" si="6"/>
        <v>44317</v>
      </c>
    </row>
    <row r="18" spans="2:24" ht="27.75" customHeight="1" x14ac:dyDescent="0.3">
      <c r="B18" s="97" t="s">
        <v>129</v>
      </c>
      <c r="C18" s="87" t="s">
        <v>130</v>
      </c>
      <c r="D18" s="66" t="s">
        <v>148</v>
      </c>
      <c r="E18" s="67">
        <f t="shared" si="0"/>
        <v>44296</v>
      </c>
      <c r="F18" s="65" t="s">
        <v>143</v>
      </c>
      <c r="G18" s="65" t="s">
        <v>144</v>
      </c>
      <c r="H18" s="65" t="s">
        <v>57</v>
      </c>
      <c r="I18" s="65" t="s">
        <v>58</v>
      </c>
      <c r="J18" s="98">
        <f t="shared" si="1"/>
        <v>44297</v>
      </c>
      <c r="K18" s="87" t="s">
        <v>75</v>
      </c>
      <c r="L18" s="87" t="s">
        <v>76</v>
      </c>
      <c r="M18" s="87" t="s">
        <v>201</v>
      </c>
      <c r="N18" s="86">
        <f t="shared" si="7"/>
        <v>44300</v>
      </c>
      <c r="O18" s="86">
        <f t="shared" si="2"/>
        <v>44309</v>
      </c>
      <c r="P18" s="86">
        <f t="shared" si="3"/>
        <v>44311</v>
      </c>
      <c r="Q18" s="86">
        <f t="shared" si="4"/>
        <v>44319</v>
      </c>
      <c r="R18" s="86">
        <f t="shared" si="5"/>
        <v>44322</v>
      </c>
      <c r="S18" s="86">
        <f t="shared" si="6"/>
        <v>44324</v>
      </c>
    </row>
    <row r="19" spans="2:24" ht="28.5" customHeight="1" x14ac:dyDescent="0.3">
      <c r="B19" s="97" t="s">
        <v>136</v>
      </c>
      <c r="C19" s="87" t="s">
        <v>138</v>
      </c>
      <c r="D19" s="66" t="s">
        <v>140</v>
      </c>
      <c r="E19" s="67">
        <f t="shared" si="0"/>
        <v>44303</v>
      </c>
      <c r="F19" s="65" t="s">
        <v>143</v>
      </c>
      <c r="G19" s="65" t="s">
        <v>144</v>
      </c>
      <c r="H19" s="65" t="s">
        <v>57</v>
      </c>
      <c r="I19" s="65" t="s">
        <v>58</v>
      </c>
      <c r="J19" s="98">
        <f t="shared" si="1"/>
        <v>44304</v>
      </c>
      <c r="K19" s="87" t="s">
        <v>71</v>
      </c>
      <c r="L19" s="87" t="s">
        <v>72</v>
      </c>
      <c r="M19" s="87" t="s">
        <v>202</v>
      </c>
      <c r="N19" s="86">
        <f t="shared" si="7"/>
        <v>44307</v>
      </c>
      <c r="O19" s="86">
        <f t="shared" si="2"/>
        <v>44316</v>
      </c>
      <c r="P19" s="86">
        <f t="shared" si="3"/>
        <v>44318</v>
      </c>
      <c r="Q19" s="86">
        <f t="shared" si="4"/>
        <v>44326</v>
      </c>
      <c r="R19" s="86">
        <f t="shared" si="5"/>
        <v>44329</v>
      </c>
      <c r="S19" s="86">
        <f t="shared" si="6"/>
        <v>44331</v>
      </c>
      <c r="T19" s="17"/>
      <c r="U19" s="17"/>
      <c r="V19" s="17"/>
      <c r="W19" s="17"/>
      <c r="X19" s="17"/>
    </row>
    <row r="20" spans="2:24" ht="26.25" customHeight="1" x14ac:dyDescent="0.3">
      <c r="B20" s="97" t="s">
        <v>109</v>
      </c>
      <c r="C20" s="87" t="s">
        <v>190</v>
      </c>
      <c r="D20" s="66" t="s">
        <v>186</v>
      </c>
      <c r="E20" s="67">
        <f t="shared" si="0"/>
        <v>44310</v>
      </c>
      <c r="F20" s="65" t="s">
        <v>143</v>
      </c>
      <c r="G20" s="65" t="s">
        <v>144</v>
      </c>
      <c r="H20" s="65" t="s">
        <v>57</v>
      </c>
      <c r="I20" s="65" t="s">
        <v>58</v>
      </c>
      <c r="J20" s="98">
        <f t="shared" si="1"/>
        <v>44311</v>
      </c>
      <c r="K20" s="87" t="s">
        <v>70</v>
      </c>
      <c r="L20" s="87" t="s">
        <v>208</v>
      </c>
      <c r="M20" s="87" t="s">
        <v>203</v>
      </c>
      <c r="N20" s="86">
        <f t="shared" si="7"/>
        <v>44314</v>
      </c>
      <c r="O20" s="86">
        <f t="shared" si="2"/>
        <v>44323</v>
      </c>
      <c r="P20" s="86">
        <f t="shared" si="3"/>
        <v>44325</v>
      </c>
      <c r="Q20" s="86">
        <f t="shared" si="4"/>
        <v>44333</v>
      </c>
      <c r="R20" s="86">
        <f t="shared" si="5"/>
        <v>44336</v>
      </c>
      <c r="S20" s="86">
        <f t="shared" si="6"/>
        <v>44338</v>
      </c>
      <c r="T20" s="17"/>
      <c r="U20" s="17"/>
      <c r="V20" s="17"/>
      <c r="W20" s="17"/>
      <c r="X20" s="17"/>
    </row>
    <row r="21" spans="2:24" ht="27" customHeight="1" x14ac:dyDescent="0.3">
      <c r="B21" s="97" t="s">
        <v>120</v>
      </c>
      <c r="C21" s="87" t="s">
        <v>121</v>
      </c>
      <c r="D21" s="66" t="s">
        <v>187</v>
      </c>
      <c r="E21" s="67">
        <f t="shared" si="0"/>
        <v>44317</v>
      </c>
      <c r="F21" s="65" t="s">
        <v>143</v>
      </c>
      <c r="G21" s="65" t="s">
        <v>144</v>
      </c>
      <c r="H21" s="65" t="s">
        <v>57</v>
      </c>
      <c r="I21" s="65" t="s">
        <v>58</v>
      </c>
      <c r="J21" s="98">
        <f t="shared" si="1"/>
        <v>44318</v>
      </c>
      <c r="K21" s="87" t="s">
        <v>69</v>
      </c>
      <c r="L21" s="87" t="s">
        <v>63</v>
      </c>
      <c r="M21" s="87" t="s">
        <v>204</v>
      </c>
      <c r="N21" s="86">
        <f t="shared" si="7"/>
        <v>44321</v>
      </c>
      <c r="O21" s="86">
        <f t="shared" si="2"/>
        <v>44330</v>
      </c>
      <c r="P21" s="86">
        <f t="shared" si="3"/>
        <v>44332</v>
      </c>
      <c r="Q21" s="86">
        <f t="shared" si="4"/>
        <v>44340</v>
      </c>
      <c r="R21" s="86">
        <f t="shared" si="5"/>
        <v>44343</v>
      </c>
      <c r="S21" s="86">
        <f t="shared" si="6"/>
        <v>44345</v>
      </c>
      <c r="T21" s="23"/>
      <c r="U21" s="23"/>
      <c r="V21" s="23"/>
      <c r="W21" s="24"/>
      <c r="X21" s="24"/>
    </row>
    <row r="22" spans="2:24" ht="27" customHeight="1" x14ac:dyDescent="0.3">
      <c r="B22" s="130" t="s">
        <v>161</v>
      </c>
      <c r="C22" s="87"/>
      <c r="D22" s="66"/>
      <c r="E22" s="67">
        <f t="shared" si="0"/>
        <v>44324</v>
      </c>
      <c r="F22" s="65" t="s">
        <v>143</v>
      </c>
      <c r="G22" s="65" t="s">
        <v>144</v>
      </c>
      <c r="H22" s="65" t="s">
        <v>57</v>
      </c>
      <c r="I22" s="65" t="s">
        <v>58</v>
      </c>
      <c r="J22" s="98">
        <f t="shared" si="1"/>
        <v>44325</v>
      </c>
      <c r="K22" s="87" t="s">
        <v>117</v>
      </c>
      <c r="L22" s="87" t="s">
        <v>116</v>
      </c>
      <c r="M22" s="87" t="s">
        <v>205</v>
      </c>
      <c r="N22" s="86">
        <f t="shared" si="7"/>
        <v>44328</v>
      </c>
      <c r="O22" s="86">
        <f t="shared" si="2"/>
        <v>44337</v>
      </c>
      <c r="P22" s="86">
        <f t="shared" si="3"/>
        <v>44339</v>
      </c>
      <c r="Q22" s="86">
        <f t="shared" si="4"/>
        <v>44347</v>
      </c>
      <c r="R22" s="86">
        <f t="shared" si="5"/>
        <v>44350</v>
      </c>
      <c r="S22" s="86">
        <f t="shared" si="6"/>
        <v>44352</v>
      </c>
      <c r="T22" s="23"/>
      <c r="U22" s="23"/>
      <c r="V22" s="23"/>
      <c r="W22" s="24"/>
      <c r="X22" s="24"/>
    </row>
    <row r="23" spans="2:24" ht="26.25" customHeight="1" x14ac:dyDescent="0.3">
      <c r="B23" s="97" t="s">
        <v>137</v>
      </c>
      <c r="C23" s="87" t="s">
        <v>139</v>
      </c>
      <c r="D23" s="66" t="s">
        <v>191</v>
      </c>
      <c r="E23" s="67">
        <f t="shared" si="0"/>
        <v>44331</v>
      </c>
      <c r="F23" s="65" t="s">
        <v>143</v>
      </c>
      <c r="G23" s="65" t="s">
        <v>144</v>
      </c>
      <c r="H23" s="65" t="s">
        <v>57</v>
      </c>
      <c r="I23" s="65" t="s">
        <v>58</v>
      </c>
      <c r="J23" s="98">
        <f t="shared" si="1"/>
        <v>44332</v>
      </c>
      <c r="K23" s="87" t="s">
        <v>73</v>
      </c>
      <c r="L23" s="87" t="s">
        <v>74</v>
      </c>
      <c r="M23" s="87" t="s">
        <v>206</v>
      </c>
      <c r="N23" s="86">
        <f t="shared" si="7"/>
        <v>44335</v>
      </c>
      <c r="O23" s="86">
        <f t="shared" si="2"/>
        <v>44344</v>
      </c>
      <c r="P23" s="86">
        <f t="shared" si="3"/>
        <v>44346</v>
      </c>
      <c r="Q23" s="86">
        <f t="shared" si="4"/>
        <v>44354</v>
      </c>
      <c r="R23" s="86">
        <f t="shared" si="5"/>
        <v>44357</v>
      </c>
      <c r="S23" s="86">
        <f t="shared" si="6"/>
        <v>44359</v>
      </c>
      <c r="U23" s="27"/>
      <c r="V23" s="27"/>
      <c r="W23" s="28"/>
    </row>
    <row r="24" spans="2:24" ht="27" hidden="1" customHeight="1" x14ac:dyDescent="0.3">
      <c r="B24" s="97" t="s">
        <v>131</v>
      </c>
      <c r="C24" s="87" t="s">
        <v>132</v>
      </c>
      <c r="D24" s="66" t="s">
        <v>111</v>
      </c>
      <c r="E24" s="67">
        <f t="shared" ref="E24" si="8">E23+7</f>
        <v>44338</v>
      </c>
      <c r="F24" s="65" t="s">
        <v>127</v>
      </c>
      <c r="G24" s="65" t="s">
        <v>128</v>
      </c>
      <c r="H24" s="65" t="s">
        <v>57</v>
      </c>
      <c r="I24" s="65" t="s">
        <v>58</v>
      </c>
      <c r="J24" s="98">
        <f t="shared" ref="J24" si="9">J23+7</f>
        <v>44339</v>
      </c>
      <c r="K24" s="93"/>
      <c r="L24" s="93"/>
      <c r="M24" s="93"/>
      <c r="N24" s="93"/>
      <c r="O24" s="86">
        <f t="shared" si="2"/>
        <v>44351</v>
      </c>
      <c r="P24" s="86">
        <f t="shared" ref="P24:P34" si="10">E24+16</f>
        <v>44354</v>
      </c>
      <c r="Q24" s="86">
        <f t="shared" ref="Q24:Q34" si="11">E24+22</f>
        <v>44360</v>
      </c>
      <c r="R24" s="86">
        <f t="shared" ref="R24:R34" si="12">E24+26</f>
        <v>44364</v>
      </c>
      <c r="S24" s="86">
        <f t="shared" ref="S24:S34" si="13">E24+29</f>
        <v>44367</v>
      </c>
      <c r="U24" s="32"/>
      <c r="V24" s="32"/>
      <c r="W24" s="33"/>
      <c r="X24" s="34"/>
    </row>
    <row r="25" spans="2:24" ht="27.75" hidden="1" customHeight="1" x14ac:dyDescent="0.3">
      <c r="O25" s="86">
        <f t="shared" si="2"/>
        <v>13</v>
      </c>
      <c r="P25" s="86">
        <f t="shared" si="10"/>
        <v>16</v>
      </c>
      <c r="Q25" s="86">
        <f t="shared" si="11"/>
        <v>22</v>
      </c>
      <c r="R25" s="86">
        <f t="shared" si="12"/>
        <v>26</v>
      </c>
      <c r="S25" s="86">
        <f t="shared" si="13"/>
        <v>29</v>
      </c>
      <c r="U25" s="32"/>
      <c r="V25" s="32"/>
      <c r="W25" s="37"/>
      <c r="X25" s="38"/>
    </row>
    <row r="26" spans="2:24" ht="29.25" hidden="1" customHeight="1" x14ac:dyDescent="0.3">
      <c r="O26" s="86">
        <f t="shared" si="2"/>
        <v>13</v>
      </c>
      <c r="P26" s="86">
        <f t="shared" si="10"/>
        <v>16</v>
      </c>
      <c r="Q26" s="86">
        <f t="shared" si="11"/>
        <v>22</v>
      </c>
      <c r="R26" s="86">
        <f t="shared" si="12"/>
        <v>26</v>
      </c>
      <c r="S26" s="86">
        <f t="shared" si="13"/>
        <v>29</v>
      </c>
      <c r="U26" s="32"/>
      <c r="V26" s="32"/>
      <c r="W26" s="37"/>
      <c r="X26" s="40"/>
    </row>
    <row r="27" spans="2:24" ht="26.25" hidden="1" customHeight="1" x14ac:dyDescent="0.3">
      <c r="O27" s="86">
        <f t="shared" si="2"/>
        <v>13</v>
      </c>
      <c r="P27" s="86">
        <f t="shared" si="10"/>
        <v>16</v>
      </c>
      <c r="Q27" s="86">
        <f t="shared" si="11"/>
        <v>22</v>
      </c>
      <c r="R27" s="86">
        <f t="shared" si="12"/>
        <v>26</v>
      </c>
      <c r="S27" s="86">
        <f t="shared" si="13"/>
        <v>29</v>
      </c>
      <c r="T27" s="25"/>
      <c r="U27" s="25"/>
      <c r="V27" s="25"/>
      <c r="W27" s="37"/>
      <c r="X27" s="43"/>
    </row>
    <row r="28" spans="2:24" ht="27.75" hidden="1" customHeight="1" x14ac:dyDescent="0.3">
      <c r="O28" s="86">
        <f t="shared" si="2"/>
        <v>13</v>
      </c>
      <c r="P28" s="86">
        <f t="shared" si="10"/>
        <v>16</v>
      </c>
      <c r="Q28" s="86">
        <f t="shared" si="11"/>
        <v>22</v>
      </c>
      <c r="R28" s="86">
        <f t="shared" si="12"/>
        <v>26</v>
      </c>
      <c r="S28" s="86">
        <f t="shared" si="13"/>
        <v>29</v>
      </c>
      <c r="T28" s="37"/>
      <c r="U28" s="37"/>
      <c r="V28" s="37"/>
      <c r="W28" s="37"/>
      <c r="X28" s="46"/>
    </row>
    <row r="29" spans="2:24" ht="30" hidden="1" customHeight="1" x14ac:dyDescent="0.3">
      <c r="O29" s="86">
        <f t="shared" si="2"/>
        <v>13</v>
      </c>
      <c r="P29" s="86">
        <f t="shared" si="10"/>
        <v>16</v>
      </c>
      <c r="Q29" s="86">
        <f t="shared" si="11"/>
        <v>22</v>
      </c>
      <c r="R29" s="86">
        <f t="shared" si="12"/>
        <v>26</v>
      </c>
      <c r="S29" s="86">
        <f t="shared" si="13"/>
        <v>29</v>
      </c>
      <c r="T29" s="39"/>
      <c r="U29" s="39"/>
      <c r="V29" s="39"/>
      <c r="W29" s="39"/>
      <c r="X29" s="48"/>
    </row>
    <row r="30" spans="2:24" ht="27.75" hidden="1" customHeight="1" x14ac:dyDescent="0.3">
      <c r="O30" s="86">
        <f t="shared" si="2"/>
        <v>13</v>
      </c>
      <c r="P30" s="86">
        <f t="shared" si="10"/>
        <v>16</v>
      </c>
      <c r="Q30" s="86">
        <f t="shared" si="11"/>
        <v>22</v>
      </c>
      <c r="R30" s="86">
        <f t="shared" si="12"/>
        <v>26</v>
      </c>
      <c r="S30" s="86">
        <f t="shared" si="13"/>
        <v>29</v>
      </c>
      <c r="T30" s="39"/>
      <c r="U30" s="39"/>
      <c r="V30" s="39"/>
      <c r="W30" s="39"/>
      <c r="X30" s="39"/>
    </row>
    <row r="31" spans="2:24" ht="27.75" hidden="1" customHeight="1" x14ac:dyDescent="0.2">
      <c r="O31" s="86">
        <f t="shared" si="2"/>
        <v>13</v>
      </c>
      <c r="P31" s="86">
        <f t="shared" si="10"/>
        <v>16</v>
      </c>
      <c r="Q31" s="86">
        <f t="shared" si="11"/>
        <v>22</v>
      </c>
      <c r="R31" s="86">
        <f t="shared" si="12"/>
        <v>26</v>
      </c>
      <c r="S31" s="86">
        <f t="shared" si="13"/>
        <v>29</v>
      </c>
      <c r="T31" s="54"/>
      <c r="U31" s="54"/>
      <c r="V31" s="54"/>
      <c r="W31" s="54"/>
      <c r="X31" s="54"/>
    </row>
    <row r="32" spans="2:24" ht="27" hidden="1" customHeight="1" x14ac:dyDescent="0.2">
      <c r="O32" s="86">
        <f t="shared" si="2"/>
        <v>13</v>
      </c>
      <c r="P32" s="86">
        <f t="shared" si="10"/>
        <v>16</v>
      </c>
      <c r="Q32" s="86">
        <f t="shared" si="11"/>
        <v>22</v>
      </c>
      <c r="R32" s="86">
        <f t="shared" si="12"/>
        <v>26</v>
      </c>
      <c r="S32" s="86">
        <f t="shared" si="13"/>
        <v>29</v>
      </c>
    </row>
    <row r="33" spans="2:19" ht="27.75" hidden="1" customHeight="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6">
        <f t="shared" si="2"/>
        <v>13</v>
      </c>
      <c r="P33" s="86">
        <f t="shared" si="10"/>
        <v>16</v>
      </c>
      <c r="Q33" s="86">
        <f t="shared" si="11"/>
        <v>22</v>
      </c>
      <c r="R33" s="86">
        <f t="shared" si="12"/>
        <v>26</v>
      </c>
      <c r="S33" s="86">
        <f t="shared" si="13"/>
        <v>29</v>
      </c>
    </row>
    <row r="34" spans="2:19" ht="26.25" hidden="1" customHeight="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86">
        <f t="shared" si="2"/>
        <v>13</v>
      </c>
      <c r="P34" s="86">
        <f t="shared" si="10"/>
        <v>16</v>
      </c>
      <c r="Q34" s="86">
        <f t="shared" si="11"/>
        <v>22</v>
      </c>
      <c r="R34" s="86">
        <f t="shared" si="12"/>
        <v>26</v>
      </c>
      <c r="S34" s="86">
        <f t="shared" si="13"/>
        <v>29</v>
      </c>
    </row>
    <row r="37" spans="2:19" ht="20.25" x14ac:dyDescent="0.3">
      <c r="B37" s="19" t="s">
        <v>0</v>
      </c>
      <c r="C37" s="19"/>
      <c r="D37" s="19"/>
      <c r="E37" s="19"/>
      <c r="F37" s="19"/>
      <c r="G37" s="19"/>
      <c r="H37" s="19"/>
      <c r="I37" s="19"/>
      <c r="J37" s="19"/>
      <c r="K37" s="19" t="s">
        <v>119</v>
      </c>
      <c r="L37" s="19"/>
      <c r="M37" s="19" t="s">
        <v>5</v>
      </c>
    </row>
    <row r="38" spans="2:19" ht="20.25" x14ac:dyDescent="0.3">
      <c r="B38" s="25" t="s">
        <v>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9" ht="20.25" x14ac:dyDescent="0.3">
      <c r="B39" s="29" t="s">
        <v>146</v>
      </c>
      <c r="C39" s="29"/>
      <c r="D39" s="29"/>
      <c r="E39" s="29"/>
      <c r="F39" s="29"/>
      <c r="G39" s="29"/>
      <c r="H39" s="29"/>
      <c r="I39" s="29" t="s">
        <v>5</v>
      </c>
      <c r="J39" s="29"/>
      <c r="K39" s="29"/>
      <c r="L39" s="70" t="s">
        <v>2</v>
      </c>
      <c r="M39" s="71"/>
      <c r="Q39" s="71"/>
      <c r="R39" s="71"/>
    </row>
    <row r="40" spans="2:19" ht="20.25" x14ac:dyDescent="0.3">
      <c r="B40" s="29" t="s">
        <v>145</v>
      </c>
      <c r="C40" s="29"/>
      <c r="D40" s="29"/>
      <c r="E40" s="29"/>
      <c r="F40" s="29"/>
      <c r="G40" s="29"/>
      <c r="H40" s="29"/>
      <c r="I40" s="29" t="s">
        <v>5</v>
      </c>
      <c r="J40" s="29"/>
      <c r="K40" s="29"/>
      <c r="L40" s="72" t="s">
        <v>3</v>
      </c>
      <c r="M40" s="71"/>
    </row>
    <row r="41" spans="2:19" ht="20.25" x14ac:dyDescent="0.3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73" t="s">
        <v>4</v>
      </c>
      <c r="M41" s="71"/>
      <c r="P41" s="7" t="s">
        <v>5</v>
      </c>
    </row>
    <row r="42" spans="2:19" ht="20.25" x14ac:dyDescent="0.3">
      <c r="B42" s="39" t="s">
        <v>36</v>
      </c>
      <c r="C42" s="39"/>
      <c r="D42" s="39"/>
      <c r="E42" s="39"/>
      <c r="F42" s="39"/>
      <c r="G42" s="39"/>
      <c r="H42" s="39"/>
      <c r="I42" s="39"/>
      <c r="J42" s="39"/>
      <c r="K42" s="39" t="s">
        <v>5</v>
      </c>
      <c r="L42" s="74" t="s">
        <v>65</v>
      </c>
      <c r="M42" s="71"/>
      <c r="N42" s="19" t="s">
        <v>5</v>
      </c>
    </row>
    <row r="43" spans="2:19" ht="20.25" x14ac:dyDescent="0.3">
      <c r="D43" s="39"/>
      <c r="E43" s="39"/>
      <c r="F43" s="39"/>
      <c r="G43" s="39"/>
      <c r="H43" s="39"/>
      <c r="I43" s="39"/>
      <c r="J43" s="39" t="s">
        <v>5</v>
      </c>
      <c r="K43" s="39"/>
      <c r="L43" s="75" t="s">
        <v>45</v>
      </c>
      <c r="M43" s="71"/>
      <c r="N43" s="25"/>
    </row>
    <row r="44" spans="2:19" ht="20.25" x14ac:dyDescent="0.3">
      <c r="B44" s="39" t="s">
        <v>41</v>
      </c>
      <c r="C44" s="39"/>
      <c r="D44" s="32"/>
      <c r="E44" s="32"/>
      <c r="F44" s="32"/>
      <c r="G44" s="32"/>
      <c r="H44" s="32"/>
      <c r="I44" s="32" t="s">
        <v>5</v>
      </c>
      <c r="J44" s="32"/>
      <c r="K44" s="32"/>
      <c r="L44" s="76"/>
      <c r="M44" s="71"/>
      <c r="N44" s="71"/>
    </row>
    <row r="45" spans="2:19" ht="20.25" x14ac:dyDescent="0.3">
      <c r="B45" s="39" t="s">
        <v>42</v>
      </c>
      <c r="C45" s="39"/>
      <c r="D45" s="49"/>
      <c r="E45" s="49"/>
      <c r="F45" s="49"/>
      <c r="G45" s="49"/>
      <c r="H45" s="49"/>
      <c r="I45" s="49"/>
      <c r="J45" s="49"/>
      <c r="K45" s="49"/>
      <c r="L45" s="77" t="s">
        <v>46</v>
      </c>
      <c r="M45" s="54"/>
      <c r="N45" s="71"/>
    </row>
    <row r="46" spans="2:19" ht="20.25" x14ac:dyDescent="0.3">
      <c r="B46" s="32"/>
      <c r="C46" s="32"/>
      <c r="E46" s="59"/>
      <c r="F46" s="59"/>
      <c r="G46" s="59"/>
      <c r="H46" s="59"/>
      <c r="I46" s="59" t="s">
        <v>5</v>
      </c>
      <c r="J46" s="59"/>
      <c r="K46" s="52"/>
      <c r="L46" s="59"/>
      <c r="M46" s="60"/>
      <c r="N46" s="71"/>
    </row>
    <row r="47" spans="2:19" ht="20.25" x14ac:dyDescent="0.3">
      <c r="B47" s="49" t="s">
        <v>28</v>
      </c>
      <c r="C47" s="49"/>
      <c r="D47" s="52"/>
      <c r="E47" s="52"/>
      <c r="F47" s="52"/>
      <c r="G47" s="52"/>
      <c r="H47" s="52"/>
      <c r="I47" s="52"/>
      <c r="J47" s="52"/>
      <c r="K47" s="52" t="s">
        <v>5</v>
      </c>
      <c r="L47" s="60"/>
      <c r="M47" s="81" t="s">
        <v>34</v>
      </c>
      <c r="N47" s="71"/>
    </row>
    <row r="48" spans="2:19" ht="20.25" x14ac:dyDescent="0.3">
      <c r="B48" s="53"/>
      <c r="C48" s="53"/>
      <c r="N48" s="71"/>
    </row>
    <row r="49" spans="2:16" ht="22.5" x14ac:dyDescent="0.3">
      <c r="B49" s="80" t="s">
        <v>29</v>
      </c>
      <c r="C49" s="80"/>
      <c r="N49" s="71"/>
    </row>
    <row r="50" spans="2:16" ht="22.5" x14ac:dyDescent="0.3">
      <c r="B50" s="80" t="s">
        <v>30</v>
      </c>
      <c r="C50" s="80"/>
      <c r="N50" s="54"/>
    </row>
    <row r="53" spans="2:16" ht="20.25" x14ac:dyDescent="0.3">
      <c r="O53" s="21"/>
      <c r="P53" s="21"/>
    </row>
  </sheetData>
  <mergeCells count="9">
    <mergeCell ref="G4:O4"/>
    <mergeCell ref="B6:B7"/>
    <mergeCell ref="K6:K7"/>
    <mergeCell ref="D6:D7"/>
    <mergeCell ref="M6:M7"/>
    <mergeCell ref="J6:J7"/>
    <mergeCell ref="H6:H7"/>
    <mergeCell ref="C6:C7"/>
    <mergeCell ref="L6:L7"/>
  </mergeCells>
  <hyperlinks>
    <hyperlink ref="M47" location="MENU!A1" display="BACK TO MENU &gt;&gt;" xr:uid="{00000000-0004-0000-0300-000000000000}"/>
  </hyperlinks>
  <pageMargins left="0.27" right="0.17" top="0.17" bottom="0.2" header="0.18" footer="0.17"/>
  <pageSetup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MENU</vt:lpstr>
      <vt:lpstr>FREMANTLE</vt:lpstr>
      <vt:lpstr>AU1</vt:lpstr>
      <vt:lpstr>NZ1</vt:lpstr>
      <vt:lpstr>'AU1'!Print_Area</vt:lpstr>
      <vt:lpstr>FREMANTLE!Print_Area</vt:lpstr>
      <vt:lpstr>'NZ1'!Print_Area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cp:lastPrinted>2018-03-02T03:49:10Z</cp:lastPrinted>
  <dcterms:created xsi:type="dcterms:W3CDTF">2018-02-07T04:55:56Z</dcterms:created>
  <dcterms:modified xsi:type="dcterms:W3CDTF">2021-01-26T03:39:39Z</dcterms:modified>
</cp:coreProperties>
</file>