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30" tabRatio="736" activeTab="0"/>
  </bookViews>
  <sheets>
    <sheet name="Main page" sheetId="1" r:id="rId1"/>
    <sheet name="AIM" sheetId="2" r:id="rId2"/>
    <sheet name="SAS" sheetId="3" r:id="rId3"/>
    <sheet name="SAC" sheetId="4" r:id="rId4"/>
    <sheet name="EA1 (MOMBASA)" sheetId="5" r:id="rId5"/>
    <sheet name="EA2 (Dar Es Salaam) " sheetId="6" r:id="rId6"/>
    <sheet name="SW2" sheetId="7" r:id="rId7"/>
    <sheet name="WA1" sheetId="8" r:id="rId8"/>
    <sheet name="ARB" sheetId="9" r:id="rId9"/>
    <sheet name="ARS" sheetId="10" r:id="rId10"/>
    <sheet name="Vessel code" sheetId="11" r:id="rId11"/>
  </sheets>
  <definedNames>
    <definedName name="_xlnm.Print_Area" localSheetId="1">'AIM'!$A$1:$N$30</definedName>
    <definedName name="_xlnm.Print_Area" localSheetId="8">'ARB'!$A$1:$L$54</definedName>
    <definedName name="_xlnm.Print_Area" localSheetId="4">'EA1 (MOMBASA)'!$A$1:$L$35</definedName>
    <definedName name="_xlnm.Print_Area" localSheetId="5">'EA2 (Dar Es Salaam) '!$A$1:$L$66</definedName>
    <definedName name="_xlnm.Print_Area" localSheetId="3">'SAC'!$A$1:$L$66</definedName>
    <definedName name="_xlnm.Print_Area" localSheetId="2">'SAS'!$A$1:$M$66</definedName>
    <definedName name="_xlnm.Print_Area" localSheetId="6">'SW2'!$A$1:$N$64</definedName>
    <definedName name="_xlnm.Print_Area" localSheetId="7">'WA1'!$A$1:$N$66</definedName>
  </definedNames>
  <calcPr fullCalcOnLoad="1"/>
</workbook>
</file>

<file path=xl/sharedStrings.xml><?xml version="1.0" encoding="utf-8"?>
<sst xmlns="http://schemas.openxmlformats.org/spreadsheetml/2006/main" count="2572" uniqueCount="409">
  <si>
    <t>ETD TCIT 
(VNCMP)</t>
  </si>
  <si>
    <t>CY CUT
At Catlai/ICDs</t>
  </si>
  <si>
    <t>CY CUT
At Caimep</t>
  </si>
  <si>
    <t>SI CUT</t>
  </si>
  <si>
    <t>2ND VESSEL</t>
  </si>
  <si>
    <t>VOY</t>
  </si>
  <si>
    <t>10H00 FRI</t>
  </si>
  <si>
    <t>Correction
Deadline</t>
  </si>
  <si>
    <t>Tema
(GHTEM)</t>
  </si>
  <si>
    <t>Abidjan
(CIABJ)</t>
  </si>
  <si>
    <t>1st Vessel</t>
  </si>
  <si>
    <t>Voy</t>
  </si>
  <si>
    <t>Schedule is subject to changes with/without prior notice.</t>
  </si>
  <si>
    <t>CONTACT US</t>
  </si>
  <si>
    <t xml:space="preserve">ICDs: Phuc Long, Transimex, Tanamexco, Catlai, Dong Nai, Binh Duong </t>
  </si>
  <si>
    <t>Ocean Network Express (Vietnam) Co., Ltd.</t>
  </si>
  <si>
    <t>+ For required information for your information filing, please refer via below links:</t>
  </si>
  <si>
    <t xml:space="preserve">Vessel details: </t>
  </si>
  <si>
    <t xml:space="preserve">https://www.one-line.com/en/vessels </t>
  </si>
  <si>
    <t>Itinerary details:</t>
  </si>
  <si>
    <t>https://ecomm.one-line.com/ecom/CUP_HOM_3005.do?sessLocale=en</t>
  </si>
  <si>
    <t>√</t>
  </si>
  <si>
    <t>Send SI to mail address: vn.sgn.ofs.si@one-line.com</t>
  </si>
  <si>
    <t>B/L amendment or other Document issue: vn.sgn.exdoc@one-line.com</t>
  </si>
  <si>
    <t>Apapa
(NGAPP)</t>
  </si>
  <si>
    <t>Tincan
(NGTIN)</t>
  </si>
  <si>
    <t>South West Africa 2 Schedule</t>
  </si>
  <si>
    <t>COSCO OSAKA</t>
  </si>
  <si>
    <t>KOTA LUMBA</t>
  </si>
  <si>
    <t>West Africa 1 Schedule</t>
  </si>
  <si>
    <t>COSCO KOBE</t>
  </si>
  <si>
    <t>Schedule</t>
  </si>
  <si>
    <t>https://vn.one-line.com/standard-page/sailing-schedules</t>
  </si>
  <si>
    <t>DnD</t>
  </si>
  <si>
    <t>https://vn.one-line.com/standard-page/demurrage-and-detention-free-time-and-charges</t>
  </si>
  <si>
    <t>Local Charge</t>
  </si>
  <si>
    <t>https://vn.one-line.com/standard-page/local-charges-and-tariff</t>
  </si>
  <si>
    <t xml:space="preserve">www.vn.one-line.com </t>
  </si>
  <si>
    <t>SPYROS V</t>
  </si>
  <si>
    <t>SEASPAN SAIGON</t>
  </si>
  <si>
    <t>ARKAS AFRICA</t>
  </si>
  <si>
    <t>RIO GRANDE EXPRESS</t>
  </si>
  <si>
    <t>ARS: Africa Rainbow Shuttle Schedule</t>
  </si>
  <si>
    <t>Dakar
(SNDKR)</t>
  </si>
  <si>
    <t>South Africa Service - South</t>
  </si>
  <si>
    <t xml:space="preserve"> DURBAN</t>
  </si>
  <si>
    <t xml:space="preserve"> CAPE TOWN</t>
  </si>
  <si>
    <t>ZADUR</t>
  </si>
  <si>
    <t>ZACPT</t>
  </si>
  <si>
    <t>CUS PIC: VN.SGN.CSVC.NE.AF.WA@one-line.com</t>
  </si>
  <si>
    <t>SLS PIC: VN.SGN.SALES.NE.AF.WA@one-line.com</t>
  </si>
  <si>
    <t>1st VESSEL</t>
  </si>
  <si>
    <t>DURBAN</t>
  </si>
  <si>
    <t>(ZADUR)</t>
  </si>
  <si>
    <t>1ST Vessel</t>
  </si>
  <si>
    <t>Voyage</t>
  </si>
  <si>
    <t>Correction Deadline</t>
  </si>
  <si>
    <t>Mombasa</t>
  </si>
  <si>
    <t>(KEMBA)</t>
  </si>
  <si>
    <t>10H00 MON</t>
  </si>
  <si>
    <t>South Africa Service - Central</t>
  </si>
  <si>
    <t>MONACO BRIDGE</t>
  </si>
  <si>
    <t>ETA SIN
(SGSIN)</t>
  </si>
  <si>
    <t>OMIT</t>
  </si>
  <si>
    <t>EVER DIADEM</t>
  </si>
  <si>
    <t>Vessel Code</t>
  </si>
  <si>
    <t>Vessel Name</t>
  </si>
  <si>
    <t>SAS</t>
  </si>
  <si>
    <t>SAC</t>
  </si>
  <si>
    <t>Port Code</t>
  </si>
  <si>
    <t>Port Name</t>
  </si>
  <si>
    <t>CIABJ</t>
  </si>
  <si>
    <t>ABIDJAN</t>
  </si>
  <si>
    <t>GHTEM</t>
  </si>
  <si>
    <t>TEMA</t>
  </si>
  <si>
    <t>COLOMBO</t>
  </si>
  <si>
    <t>WA1</t>
  </si>
  <si>
    <t>SW2</t>
  </si>
  <si>
    <t>TO BE NOMINATED</t>
  </si>
  <si>
    <t>JDRT</t>
  </si>
  <si>
    <t>JADRANA</t>
  </si>
  <si>
    <t>KOBT</t>
  </si>
  <si>
    <t>RCFT</t>
  </si>
  <si>
    <t>RHL CONSCIENTIA</t>
  </si>
  <si>
    <t>ARKT</t>
  </si>
  <si>
    <t>RGXT</t>
  </si>
  <si>
    <t>SROT</t>
  </si>
  <si>
    <t>SSGT</t>
  </si>
  <si>
    <t>ARB</t>
  </si>
  <si>
    <t>ARB - Africa Rainbow Bridge Schedule</t>
  </si>
  <si>
    <t>MATNG</t>
  </si>
  <si>
    <t>TANGIER</t>
  </si>
  <si>
    <t>SNDKR</t>
  </si>
  <si>
    <t>DAKAR</t>
  </si>
  <si>
    <t>ARS</t>
  </si>
  <si>
    <t>VIA</t>
  </si>
  <si>
    <t>SIN</t>
  </si>
  <si>
    <t>SERV</t>
  </si>
  <si>
    <t>POD</t>
  </si>
  <si>
    <t>Tincan</t>
  </si>
  <si>
    <t>Tema</t>
  </si>
  <si>
    <t>Abidjan</t>
  </si>
  <si>
    <t>SIN/Tangier</t>
  </si>
  <si>
    <t>Apapa</t>
  </si>
  <si>
    <t>Cotonou</t>
  </si>
  <si>
    <t>Dakar</t>
  </si>
  <si>
    <t>MEISHAN BRIDGE</t>
  </si>
  <si>
    <t>RHL CONCORDIA</t>
  </si>
  <si>
    <t>KOTA LAMBAI</t>
  </si>
  <si>
    <t xml:space="preserve">EA1  - Asia East Africa Service </t>
  </si>
  <si>
    <t>EA1</t>
  </si>
  <si>
    <t>EVER DAINTY</t>
  </si>
  <si>
    <t>COTONOU
(BJCOO)</t>
  </si>
  <si>
    <t>COSCO KAWASAKI</t>
  </si>
  <si>
    <t>VIA SIN + TANGIER</t>
  </si>
  <si>
    <t>2nd VESSEL</t>
  </si>
  <si>
    <t>10H00 THU</t>
  </si>
  <si>
    <t>EVER DEVOTE</t>
  </si>
  <si>
    <t>16H00 FRI</t>
  </si>
  <si>
    <t>003W</t>
  </si>
  <si>
    <t>DVOT</t>
  </si>
  <si>
    <t>X-PRESS KILIMANJARO</t>
  </si>
  <si>
    <t>SEASPAN DALIAN</t>
  </si>
  <si>
    <t>SEASPAN FELIXSTOWE</t>
  </si>
  <si>
    <t>SEASPAN DUBAI</t>
  </si>
  <si>
    <t>RHL CONSTANTIA</t>
  </si>
  <si>
    <t>ZIM SAO PAOLO</t>
  </si>
  <si>
    <t>ETA Cotonou
(BJCOO)</t>
  </si>
  <si>
    <t>ETA Apapa
(NGAPP)</t>
  </si>
  <si>
    <t>ETA Tema
(GHTEM)</t>
  </si>
  <si>
    <t>ONE AQUILA</t>
  </si>
  <si>
    <t>ONE COLUMBA</t>
  </si>
  <si>
    <t>18H00 SAT</t>
  </si>
  <si>
    <t>18H00 SUN</t>
  </si>
  <si>
    <t>YM WIND</t>
  </si>
  <si>
    <t>BCBT</t>
  </si>
  <si>
    <t>BAI CHAY BRIDGE</t>
  </si>
  <si>
    <t>EDWT</t>
  </si>
  <si>
    <t>MOL ENDOWMENT</t>
  </si>
  <si>
    <t>103W</t>
  </si>
  <si>
    <t>EDMT</t>
  </si>
  <si>
    <t>EDTT</t>
  </si>
  <si>
    <t>XCOT</t>
  </si>
  <si>
    <t>XKLT</t>
  </si>
  <si>
    <t>SEASPAN SANTOS</t>
  </si>
  <si>
    <t>RHLT</t>
  </si>
  <si>
    <t>SEDT</t>
  </si>
  <si>
    <t>SNST</t>
  </si>
  <si>
    <t>WKGT</t>
  </si>
  <si>
    <t>WIKING</t>
  </si>
  <si>
    <t>ZOPT</t>
  </si>
  <si>
    <t>SEASPAN EMINENCE</t>
  </si>
  <si>
    <t>NYK PAULA</t>
  </si>
  <si>
    <t>YPLT</t>
  </si>
  <si>
    <t>COSCO FUKUYAMA</t>
  </si>
  <si>
    <t>141W</t>
  </si>
  <si>
    <t>SMPT</t>
  </si>
  <si>
    <t>CFKT</t>
  </si>
  <si>
    <t>CSWT</t>
  </si>
  <si>
    <t>FXTT</t>
  </si>
  <si>
    <t>KIBT</t>
  </si>
  <si>
    <t>KTCT</t>
  </si>
  <si>
    <t>RCCT</t>
  </si>
  <si>
    <t>SLVT</t>
  </si>
  <si>
    <t>SILVIA</t>
  </si>
  <si>
    <t>096W</t>
  </si>
  <si>
    <t>ILIT</t>
  </si>
  <si>
    <t>ITAL LIRICA</t>
  </si>
  <si>
    <t>ETD
SIN TUE</t>
  </si>
  <si>
    <t>306W</t>
  </si>
  <si>
    <t>144W</t>
  </si>
  <si>
    <t>ETD
SIN MON</t>
  </si>
  <si>
    <t>007W</t>
  </si>
  <si>
    <t>SGCT</t>
  </si>
  <si>
    <t>SONGA TOSCANA</t>
  </si>
  <si>
    <t>ETD
SIN THU</t>
  </si>
  <si>
    <t>2F&amp;3F mPlaza Saigon, 39 Le Duan Street, District 1, HCMC, VN</t>
  </si>
  <si>
    <t>Tel : 02844581222</t>
  </si>
  <si>
    <t>DEBITNOTE: vn.sgn.debitnote@one-line.com</t>
  </si>
  <si>
    <t>Export-Release : vn.sgn.export-release@one-line.com</t>
  </si>
  <si>
    <t>FIST</t>
  </si>
  <si>
    <t>ALS FIDES</t>
  </si>
  <si>
    <t>002W</t>
  </si>
  <si>
    <t>142W</t>
  </si>
  <si>
    <t>097W</t>
  </si>
  <si>
    <t>ONE IBIS</t>
  </si>
  <si>
    <t>YM WARMTH</t>
  </si>
  <si>
    <t>021E</t>
  </si>
  <si>
    <t>102W</t>
  </si>
  <si>
    <t>SEADREAM</t>
  </si>
  <si>
    <t>FAMT</t>
  </si>
  <si>
    <t>FRISIA AMSTERDAM</t>
  </si>
  <si>
    <t>MOIT</t>
  </si>
  <si>
    <t>MONTPELLIER</t>
  </si>
  <si>
    <t>NJTT</t>
  </si>
  <si>
    <t>NEW JERSEY TRADER</t>
  </si>
  <si>
    <t>NODT</t>
  </si>
  <si>
    <t>NORDMED</t>
  </si>
  <si>
    <t>WEMT</t>
  </si>
  <si>
    <t>WESTERMOOR</t>
  </si>
  <si>
    <t>AIM</t>
  </si>
  <si>
    <t>GHTEM09</t>
  </si>
  <si>
    <t>NGTIN01</t>
  </si>
  <si>
    <t>NGAPP01</t>
  </si>
  <si>
    <t>TINCAN</t>
  </si>
  <si>
    <t>APAPA</t>
  </si>
  <si>
    <t>MADRID BRIDGE</t>
  </si>
  <si>
    <t>014E</t>
  </si>
  <si>
    <t>ZIM KINGSTON</t>
  </si>
  <si>
    <t>043W</t>
  </si>
  <si>
    <t>KGST</t>
  </si>
  <si>
    <t>SDMT</t>
  </si>
  <si>
    <t>SDVT</t>
  </si>
  <si>
    <t>AIM: Africa, India and Middle East Service</t>
  </si>
  <si>
    <t>008W</t>
  </si>
  <si>
    <t>013E</t>
  </si>
  <si>
    <t>018E</t>
  </si>
  <si>
    <t>MOEN ISLAND</t>
  </si>
  <si>
    <t>MOZART</t>
  </si>
  <si>
    <t>MOZT</t>
  </si>
  <si>
    <t>YM WELLNESS</t>
  </si>
  <si>
    <t>009E</t>
  </si>
  <si>
    <t>074W</t>
  </si>
  <si>
    <t>BAHAMAS</t>
  </si>
  <si>
    <t>110W</t>
  </si>
  <si>
    <t>143W</t>
  </si>
  <si>
    <t>X-PRESS KARAKORAM</t>
  </si>
  <si>
    <t>054E</t>
  </si>
  <si>
    <t>MOL MAESTRO</t>
  </si>
  <si>
    <t>DALIAN EXPRESS</t>
  </si>
  <si>
    <t>EXPT</t>
  </si>
  <si>
    <t>022E</t>
  </si>
  <si>
    <t>KTLT</t>
  </si>
  <si>
    <t>KOTA LAYAR</t>
  </si>
  <si>
    <t>101W</t>
  </si>
  <si>
    <t>KLWT</t>
  </si>
  <si>
    <t>KOTA LAWA</t>
  </si>
  <si>
    <t>WCHT</t>
  </si>
  <si>
    <t>WIDE CHARLIE</t>
  </si>
  <si>
    <t>059W</t>
  </si>
  <si>
    <t>060W</t>
  </si>
  <si>
    <t>BAMT</t>
  </si>
  <si>
    <t>020W</t>
  </si>
  <si>
    <t>BMRT</t>
  </si>
  <si>
    <t>BEAR MOUNTAIN BRIDGE</t>
  </si>
  <si>
    <t>CHRISTA SCHULTE</t>
  </si>
  <si>
    <t>ELENI T</t>
  </si>
  <si>
    <t>BROOKLYN BRIDGE</t>
  </si>
  <si>
    <t>117W</t>
  </si>
  <si>
    <t>045W</t>
  </si>
  <si>
    <t>090W</t>
  </si>
  <si>
    <t>BKBT</t>
  </si>
  <si>
    <t>CSHT</t>
  </si>
  <si>
    <t>EENT</t>
  </si>
  <si>
    <t>OLGT</t>
  </si>
  <si>
    <t>OOCL NAGOYA</t>
  </si>
  <si>
    <t>115E</t>
  </si>
  <si>
    <t>055E</t>
  </si>
  <si>
    <t>009W</t>
  </si>
  <si>
    <t>AL QIBLA</t>
  </si>
  <si>
    <t>COSCO SURABAYA</t>
  </si>
  <si>
    <t>104W</t>
  </si>
  <si>
    <t>061W</t>
  </si>
  <si>
    <t>ITAL MELODIA</t>
  </si>
  <si>
    <t>LMFT</t>
  </si>
  <si>
    <t>KGBT</t>
  </si>
  <si>
    <t>KOTA GABUNG</t>
  </si>
  <si>
    <t>NVMT</t>
  </si>
  <si>
    <t>NAVIOS MIAMI</t>
  </si>
  <si>
    <t>ZDLT</t>
  </si>
  <si>
    <t>ZIM DALIAN</t>
  </si>
  <si>
    <t>ALS VENUS</t>
  </si>
  <si>
    <t>14H00 SAT</t>
  </si>
  <si>
    <t>14H00 SUN</t>
  </si>
  <si>
    <t>057E</t>
  </si>
  <si>
    <t>AVET</t>
  </si>
  <si>
    <t>ENLT</t>
  </si>
  <si>
    <t>7G9T</t>
  </si>
  <si>
    <t>YM WIDTH</t>
  </si>
  <si>
    <t>10H00 TUE</t>
  </si>
  <si>
    <t>ONE STORK</t>
  </si>
  <si>
    <t>010W</t>
  </si>
  <si>
    <t>YM WELLHEAD</t>
  </si>
  <si>
    <t>027E</t>
  </si>
  <si>
    <t>YM WITNESS</t>
  </si>
  <si>
    <t>YM WELLSPRING</t>
  </si>
  <si>
    <t>MXPT</t>
  </si>
  <si>
    <t>MOL EXPLORER</t>
  </si>
  <si>
    <t>RACT</t>
  </si>
  <si>
    <t>9K9T</t>
  </si>
  <si>
    <t>ILUT</t>
  </si>
  <si>
    <t>ITAL LUNARE</t>
  </si>
  <si>
    <t>KGNT</t>
  </si>
  <si>
    <t>KOTA GANDING</t>
  </si>
  <si>
    <t>KTKT</t>
  </si>
  <si>
    <t>KOTA KASTURI</t>
  </si>
  <si>
    <t>111W</t>
  </si>
  <si>
    <t>ONE MINATO</t>
  </si>
  <si>
    <t>ETA Colombo (LKCMB)</t>
  </si>
  <si>
    <t>ETD Colombo (LKCMB)</t>
  </si>
  <si>
    <t>ETD
SIN</t>
  </si>
  <si>
    <t>COSCO ASHDOD</t>
  </si>
  <si>
    <t>COSCO AQABA</t>
  </si>
  <si>
    <t>BAY BRIDGE</t>
  </si>
  <si>
    <t>COSCO WELLINGTON</t>
  </si>
  <si>
    <t>ZIM SHANGHAI</t>
  </si>
  <si>
    <t>*** Container / Seal number is not allowed to changed after S/I cut off time.</t>
  </si>
  <si>
    <t>ONE EAGLE</t>
  </si>
  <si>
    <t>018W</t>
  </si>
  <si>
    <t>ONE BLUE JAY</t>
  </si>
  <si>
    <t>112W</t>
  </si>
  <si>
    <t>CMA CGM BLUE WHALE</t>
  </si>
  <si>
    <t>SEAMAX STAMFORD</t>
  </si>
  <si>
    <t>069W</t>
  </si>
  <si>
    <t>VULPECULA</t>
  </si>
  <si>
    <t>NAVIOS DEVOTION</t>
  </si>
  <si>
    <t>017W</t>
  </si>
  <si>
    <t>028E</t>
  </si>
  <si>
    <t>HARPY HUNTER</t>
  </si>
  <si>
    <t>046W</t>
  </si>
  <si>
    <t>ONE MUNCHEN</t>
  </si>
  <si>
    <t>026W</t>
  </si>
  <si>
    <t>ALEXANDRIA BRIDGE</t>
  </si>
  <si>
    <t>067W</t>
  </si>
  <si>
    <t>NAVIOS DESTINY</t>
  </si>
  <si>
    <t>066W</t>
  </si>
  <si>
    <t>NAVIOS MAGNOLIA</t>
  </si>
  <si>
    <t>ONE MARVEL</t>
  </si>
  <si>
    <t>COSCO IZMIR</t>
  </si>
  <si>
    <t>065W</t>
  </si>
  <si>
    <t>00H00 THU</t>
  </si>
  <si>
    <t>00H00 FRI</t>
  </si>
  <si>
    <t>ONE FALCON</t>
  </si>
  <si>
    <t>016W</t>
  </si>
  <si>
    <t>114W</t>
  </si>
  <si>
    <t>VIRGO</t>
  </si>
  <si>
    <t>ITAL LIBERA</t>
  </si>
  <si>
    <t>(TZDAR01)</t>
  </si>
  <si>
    <t>Dar Es Salaam</t>
  </si>
  <si>
    <t>AFRICA | EA2: East Africa2 (Dar Es Salaam)</t>
  </si>
  <si>
    <t>SEOUL TRADER</t>
  </si>
  <si>
    <t>BUSAN TRADER</t>
  </si>
  <si>
    <t>MOL EARNEST</t>
  </si>
  <si>
    <t>Updated: 12-JAN-2021</t>
  </si>
  <si>
    <t>049W</t>
  </si>
  <si>
    <t>DOLPHIN II</t>
  </si>
  <si>
    <t>099W</t>
  </si>
  <si>
    <t>EVER UBERTY</t>
  </si>
  <si>
    <t>168W</t>
  </si>
  <si>
    <t>SHIJING</t>
  </si>
  <si>
    <t>ITAL UNICA</t>
  </si>
  <si>
    <t>EMIRATES VOYAGER</t>
  </si>
  <si>
    <t>676W</t>
  </si>
  <si>
    <t>694W</t>
  </si>
  <si>
    <t>GLACIER BAY</t>
  </si>
  <si>
    <t>543W</t>
  </si>
  <si>
    <t>CAPE ALTIUS</t>
  </si>
  <si>
    <t>662W</t>
  </si>
  <si>
    <t>126W</t>
  </si>
  <si>
    <t>STAMATIS B</t>
  </si>
  <si>
    <t>116W</t>
  </si>
  <si>
    <t>KOTA LAYANG</t>
  </si>
  <si>
    <t>X-PRESS GUERNSEY</t>
  </si>
  <si>
    <t>012W</t>
  </si>
  <si>
    <t>119W</t>
  </si>
  <si>
    <t>ONE MOTIVATOR</t>
  </si>
  <si>
    <t>001E</t>
  </si>
  <si>
    <t>CONTI ANNAPURNA</t>
  </si>
  <si>
    <t>030E</t>
  </si>
  <si>
    <t>ONE SWAN</t>
  </si>
  <si>
    <t>027W</t>
  </si>
  <si>
    <t>022W</t>
  </si>
  <si>
    <t>ONE OWL</t>
  </si>
  <si>
    <t>BROTONNE BRIDGE</t>
  </si>
  <si>
    <t>156W</t>
  </si>
  <si>
    <t>050W</t>
  </si>
  <si>
    <t>157W</t>
  </si>
  <si>
    <t>Updated: 13-APR-2021</t>
  </si>
  <si>
    <t>075W</t>
  </si>
  <si>
    <t>100W</t>
  </si>
  <si>
    <t>118W</t>
  </si>
  <si>
    <t>159W</t>
  </si>
  <si>
    <t>160W</t>
  </si>
  <si>
    <t>ONE MAGNIFICENCE</t>
  </si>
  <si>
    <t>061E</t>
  </si>
  <si>
    <t>ONE HOUSTON</t>
  </si>
  <si>
    <t>045E</t>
  </si>
  <si>
    <t>ONE COSMOS</t>
  </si>
  <si>
    <t>080E</t>
  </si>
  <si>
    <t>002E</t>
  </si>
  <si>
    <t>ONE HELSINKI</t>
  </si>
  <si>
    <t>MOL CHARISMA</t>
  </si>
  <si>
    <t>216E</t>
  </si>
  <si>
    <t>010E</t>
  </si>
  <si>
    <t>ONE GRUS</t>
  </si>
  <si>
    <t>10H00 WED</t>
  </si>
  <si>
    <t>YM WREATH</t>
  </si>
  <si>
    <t>031E</t>
  </si>
  <si>
    <t>015E</t>
  </si>
  <si>
    <t>023E</t>
  </si>
  <si>
    <t>ONE CRANE</t>
  </si>
  <si>
    <t>019W</t>
  </si>
  <si>
    <t>677W</t>
  </si>
  <si>
    <t>127W</t>
  </si>
  <si>
    <t>NYK ISABEL</t>
  </si>
  <si>
    <t>816W</t>
  </si>
  <si>
    <t>120W</t>
  </si>
  <si>
    <t>123W</t>
  </si>
  <si>
    <t>105W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</si>
</sst>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"/>
    <numFmt numFmtId="165" formatCode="dd/mm"/>
    <numFmt numFmtId="166" formatCode="[$-409]dddd\,\ mmmm\ d\,\ yyyy"/>
    <numFmt numFmtId="167" formatCode="[$-409]d\-m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h:mm:ss\ AM/PM"/>
    <numFmt numFmtId="173" formatCode="dd/mm/yyyy"/>
    <numFmt numFmtId="174" formatCode="mmm/yyyy"/>
    <numFmt numFmtId="175" formatCode="[$-409]d/mmm;@"/>
    <numFmt numFmtId="176" formatCode="yyyy\-mm\-dd"/>
    <numFmt numFmtId="177" formatCode="hh:mm"/>
  </numFmts>
  <fonts count="12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0"/>
      <name val="Helv"/>
      <family val="2"/>
    </font>
    <font>
      <b/>
      <sz val="20"/>
      <name val="Calibri"/>
      <family val="2"/>
    </font>
    <font>
      <b/>
      <sz val="22"/>
      <color indexed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4"/>
      <color indexed="10"/>
      <name val="Arial"/>
      <family val="2"/>
    </font>
    <font>
      <b/>
      <sz val="14"/>
      <color indexed="58"/>
      <name val="Arial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63"/>
      <name val="Times New Roman"/>
      <family val="1"/>
    </font>
    <font>
      <sz val="12"/>
      <color indexed="63"/>
      <name val="Times New Roman"/>
      <family val="1"/>
    </font>
    <font>
      <b/>
      <sz val="16"/>
      <color indexed="63"/>
      <name val="Times New Roman"/>
      <family val="1"/>
    </font>
    <font>
      <b/>
      <i/>
      <sz val="16"/>
      <color indexed="63"/>
      <name val="Times New Roman"/>
      <family val="1"/>
    </font>
    <font>
      <b/>
      <sz val="16"/>
      <color indexed="63"/>
      <name val="Arial"/>
      <family val="2"/>
    </font>
    <font>
      <b/>
      <sz val="16"/>
      <color indexed="57"/>
      <name val="Times New Roman"/>
      <family val="1"/>
    </font>
    <font>
      <b/>
      <sz val="40"/>
      <color indexed="63"/>
      <name val="Times New Roman"/>
      <family val="1"/>
    </font>
    <font>
      <b/>
      <sz val="16"/>
      <color indexed="57"/>
      <name val="Arial"/>
      <family val="2"/>
    </font>
    <font>
      <b/>
      <sz val="16"/>
      <color indexed="9"/>
      <name val="Arial"/>
      <family val="2"/>
    </font>
    <font>
      <b/>
      <sz val="10"/>
      <color indexed="63"/>
      <name val="Arial"/>
      <family val="2"/>
    </font>
    <font>
      <sz val="14"/>
      <color indexed="8"/>
      <name val="Calibri"/>
      <family val="2"/>
    </font>
    <font>
      <b/>
      <sz val="14"/>
      <color indexed="14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Arial"/>
      <family val="2"/>
    </font>
    <font>
      <b/>
      <i/>
      <sz val="14"/>
      <color indexed="63"/>
      <name val="Times New Roman"/>
      <family val="1"/>
    </font>
    <font>
      <b/>
      <sz val="14"/>
      <color indexed="63"/>
      <name val="Arial"/>
      <family val="2"/>
    </font>
    <font>
      <sz val="14"/>
      <color indexed="63"/>
      <name val="Times New Roman"/>
      <family val="1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16"/>
      <color indexed="8"/>
      <name val="Calibri"/>
      <family val="2"/>
    </font>
    <font>
      <b/>
      <u val="single"/>
      <sz val="11"/>
      <color indexed="30"/>
      <name val="Calibri"/>
      <family val="2"/>
    </font>
    <font>
      <u val="single"/>
      <sz val="16"/>
      <color indexed="30"/>
      <name val="Calibri"/>
      <family val="2"/>
    </font>
    <font>
      <b/>
      <sz val="16"/>
      <color indexed="8"/>
      <name val="Calibri"/>
      <family val="2"/>
    </font>
    <font>
      <b/>
      <sz val="36"/>
      <color indexed="63"/>
      <name val="Times New Roman"/>
      <family val="1"/>
    </font>
    <font>
      <u val="single"/>
      <sz val="14"/>
      <color indexed="3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63"/>
      <name val="Times New Roman"/>
      <family val="1"/>
    </font>
    <font>
      <b/>
      <sz val="15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48"/>
      <color indexed="63"/>
      <name val="Times New Roman"/>
      <family val="1"/>
    </font>
    <font>
      <b/>
      <sz val="16"/>
      <color indexed="8"/>
      <name val="Times New Roman"/>
      <family val="1"/>
    </font>
    <font>
      <sz val="12"/>
      <color indexed="1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 tint="0.24998000264167786"/>
      <name val="Times New Roman"/>
      <family val="1"/>
    </font>
    <font>
      <sz val="12"/>
      <color theme="1" tint="0.24998000264167786"/>
      <name val="Times New Roman"/>
      <family val="1"/>
    </font>
    <font>
      <b/>
      <sz val="16"/>
      <color rgb="FFFF3300"/>
      <name val="Times New Roman"/>
      <family val="1"/>
    </font>
    <font>
      <b/>
      <sz val="16"/>
      <color theme="1" tint="0.15000000596046448"/>
      <name val="Times New Roman"/>
      <family val="1"/>
    </font>
    <font>
      <b/>
      <i/>
      <sz val="16"/>
      <color theme="1" tint="0.15000000596046448"/>
      <name val="Times New Roman"/>
      <family val="1"/>
    </font>
    <font>
      <b/>
      <sz val="16"/>
      <color theme="1" tint="0.15000000596046448"/>
      <name val="Arial"/>
      <family val="2"/>
    </font>
    <font>
      <b/>
      <sz val="16"/>
      <color theme="9" tint="-0.4999699890613556"/>
      <name val="Times New Roman"/>
      <family val="1"/>
    </font>
    <font>
      <b/>
      <sz val="40"/>
      <color theme="1" tint="0.24998000264167786"/>
      <name val="Times New Roman"/>
      <family val="1"/>
    </font>
    <font>
      <b/>
      <sz val="16"/>
      <color theme="9" tint="-0.24997000396251678"/>
      <name val="Times New Roman"/>
      <family val="1"/>
    </font>
    <font>
      <b/>
      <sz val="16"/>
      <color theme="9" tint="-0.24997000396251678"/>
      <name val="Arial"/>
      <family val="2"/>
    </font>
    <font>
      <b/>
      <sz val="16"/>
      <color theme="0"/>
      <name val="Arial"/>
      <family val="2"/>
    </font>
    <font>
      <b/>
      <sz val="10"/>
      <color theme="1" tint="0.15000000596046448"/>
      <name val="Arial"/>
      <family val="2"/>
    </font>
    <font>
      <sz val="14"/>
      <color theme="1"/>
      <name val="Calibri"/>
      <family val="2"/>
    </font>
    <font>
      <b/>
      <sz val="14"/>
      <color rgb="FFBD0F72"/>
      <name val="Times New Roman"/>
      <family val="1"/>
    </font>
    <font>
      <b/>
      <sz val="14"/>
      <color theme="1" tint="0.15000000596046448"/>
      <name val="Times New Roman"/>
      <family val="1"/>
    </font>
    <font>
      <sz val="14"/>
      <color theme="1" tint="0.15000000596046448"/>
      <name val="Arial"/>
      <family val="2"/>
    </font>
    <font>
      <b/>
      <i/>
      <sz val="14"/>
      <color theme="1" tint="0.15000000596046448"/>
      <name val="Times New Roman"/>
      <family val="1"/>
    </font>
    <font>
      <b/>
      <sz val="14"/>
      <color theme="1" tint="0.15000000596046448"/>
      <name val="Arial"/>
      <family val="2"/>
    </font>
    <font>
      <sz val="14"/>
      <color theme="1" tint="0.15000000596046448"/>
      <name val="Times New Roman"/>
      <family val="1"/>
    </font>
    <font>
      <sz val="10"/>
      <color rgb="FFFFFFFE"/>
      <name val="Arial"/>
      <family val="2"/>
    </font>
    <font>
      <i/>
      <sz val="10"/>
      <color rgb="FFFFFFFE"/>
      <name val="Arial"/>
      <family val="2"/>
    </font>
    <font>
      <sz val="16"/>
      <color theme="1"/>
      <name val="Calibri"/>
      <family val="2"/>
    </font>
    <font>
      <b/>
      <u val="single"/>
      <sz val="11"/>
      <color theme="10"/>
      <name val="Calibri"/>
      <family val="2"/>
    </font>
    <font>
      <u val="single"/>
      <sz val="16"/>
      <color theme="10"/>
      <name val="Calibri"/>
      <family val="2"/>
    </font>
    <font>
      <b/>
      <sz val="16"/>
      <color theme="1"/>
      <name val="Calibri"/>
      <family val="2"/>
    </font>
    <font>
      <b/>
      <sz val="36"/>
      <color theme="1" tint="0.24998000264167786"/>
      <name val="Times New Roman"/>
      <family val="1"/>
    </font>
    <font>
      <u val="single"/>
      <sz val="14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 tint="0.15000000596046448"/>
      <name val="Times New Roman"/>
      <family val="1"/>
    </font>
    <font>
      <u val="single"/>
      <sz val="14"/>
      <color rgb="FF0070C0"/>
      <name val="Times New Roman"/>
      <family val="1"/>
    </font>
    <font>
      <b/>
      <sz val="15"/>
      <color theme="0"/>
      <name val="Times New Roman"/>
      <family val="1"/>
    </font>
    <font>
      <b/>
      <sz val="16"/>
      <color theme="0"/>
      <name val="Times New Roman"/>
      <family val="1"/>
    </font>
    <font>
      <b/>
      <sz val="48"/>
      <color theme="1" tint="0.24998000264167786"/>
      <name val="Times New Roman"/>
      <family val="1"/>
    </font>
    <font>
      <b/>
      <sz val="16"/>
      <color theme="1"/>
      <name val="Times New Roman"/>
      <family val="1"/>
    </font>
    <font>
      <sz val="12"/>
      <color rgb="FFB7098E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7415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009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ck"/>
      <bottom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ck"/>
      <bottom/>
    </border>
    <border>
      <left style="thin"/>
      <right/>
      <top/>
      <bottom style="medium"/>
    </border>
    <border>
      <left style="medium"/>
      <right style="thin"/>
      <top style="thick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ck"/>
      <right style="thin"/>
      <top style="thick"/>
      <bottom style="thin"/>
    </border>
    <border>
      <left style="thick"/>
      <right style="thin"/>
      <top style="thin"/>
      <bottom style="medium"/>
    </border>
    <border>
      <left style="thin"/>
      <right style="medium"/>
      <top style="thick"/>
      <bottom style="thin"/>
    </border>
    <border>
      <left style="thin"/>
      <right style="medium"/>
      <top style="thin"/>
      <bottom style="medium"/>
    </border>
    <border>
      <left/>
      <right style="thin"/>
      <top style="thick"/>
      <bottom/>
    </border>
    <border>
      <left/>
      <right style="thin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/>
      <bottom style="medium"/>
    </border>
    <border>
      <left style="thin"/>
      <right style="thick"/>
      <top style="thick"/>
      <bottom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3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91" fillId="0" borderId="0" xfId="0" applyFont="1" applyFill="1" applyAlignment="1">
      <alignment horizontal="left" vertical="center"/>
    </xf>
    <xf numFmtId="0" fontId="92" fillId="0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 horizontal="left"/>
    </xf>
    <xf numFmtId="0" fontId="93" fillId="33" borderId="0" xfId="0" applyFont="1" applyFill="1" applyBorder="1" applyAlignment="1">
      <alignment/>
    </xf>
    <xf numFmtId="0" fontId="94" fillId="33" borderId="0" xfId="64" applyFont="1" applyFill="1" applyBorder="1" applyAlignment="1">
      <alignment horizontal="left"/>
      <protection/>
    </xf>
    <xf numFmtId="0" fontId="95" fillId="33" borderId="0" xfId="64" applyFont="1" applyFill="1" applyBorder="1" applyAlignment="1">
      <alignment horizontal="left"/>
      <protection/>
    </xf>
    <xf numFmtId="0" fontId="7" fillId="33" borderId="0" xfId="0" applyFont="1" applyFill="1" applyAlignment="1">
      <alignment horizontal="left"/>
    </xf>
    <xf numFmtId="0" fontId="94" fillId="33" borderId="0" xfId="0" applyFont="1" applyFill="1" applyBorder="1" applyAlignment="1">
      <alignment horizontal="left"/>
    </xf>
    <xf numFmtId="0" fontId="96" fillId="33" borderId="0" xfId="0" applyFont="1" applyFill="1" applyAlignment="1">
      <alignment/>
    </xf>
    <xf numFmtId="0" fontId="97" fillId="33" borderId="0" xfId="0" applyNumberFormat="1" applyFont="1" applyFill="1" applyBorder="1" applyAlignment="1" quotePrefix="1">
      <alignment vertical="center"/>
    </xf>
    <xf numFmtId="0" fontId="94" fillId="33" borderId="0" xfId="60" applyFont="1" applyFill="1" applyBorder="1">
      <alignment/>
      <protection/>
    </xf>
    <xf numFmtId="0" fontId="97" fillId="33" borderId="0" xfId="0" applyFont="1" applyFill="1" applyAlignment="1">
      <alignment vertical="center"/>
    </xf>
    <xf numFmtId="0" fontId="94" fillId="33" borderId="0" xfId="64" applyFont="1" applyFill="1">
      <alignment/>
      <protection/>
    </xf>
    <xf numFmtId="49" fontId="97" fillId="33" borderId="0" xfId="0" applyNumberFormat="1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91" fillId="0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4" fillId="33" borderId="0" xfId="0" applyFont="1" applyFill="1" applyBorder="1" applyAlignment="1">
      <alignment horizontal="center" vertical="center"/>
    </xf>
    <xf numFmtId="0" fontId="98" fillId="0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left"/>
    </xf>
    <xf numFmtId="0" fontId="9" fillId="33" borderId="0" xfId="0" applyFont="1" applyFill="1" applyAlignment="1">
      <alignment horizontal="right" vertical="center"/>
    </xf>
    <xf numFmtId="0" fontId="94" fillId="33" borderId="0" xfId="0" applyFont="1" applyFill="1" applyAlignment="1">
      <alignment/>
    </xf>
    <xf numFmtId="0" fontId="11" fillId="34" borderId="10" xfId="0" applyNumberFormat="1" applyFont="1" applyFill="1" applyBorder="1" applyAlignment="1">
      <alignment horizontal="center" vertical="center" wrapText="1"/>
    </xf>
    <xf numFmtId="164" fontId="12" fillId="33" borderId="0" xfId="0" applyNumberFormat="1" applyFont="1" applyFill="1" applyBorder="1" applyAlignment="1">
      <alignment horizontal="center"/>
    </xf>
    <xf numFmtId="164" fontId="12" fillId="33" borderId="0" xfId="0" applyNumberFormat="1" applyFont="1" applyFill="1" applyAlignment="1">
      <alignment horizontal="center"/>
    </xf>
    <xf numFmtId="164" fontId="92" fillId="0" borderId="0" xfId="0" applyNumberFormat="1" applyFont="1" applyFill="1" applyBorder="1" applyAlignment="1">
      <alignment horizontal="left" vertical="center"/>
    </xf>
    <xf numFmtId="164" fontId="92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99" fillId="33" borderId="0" xfId="0" applyFont="1" applyFill="1" applyBorder="1" applyAlignment="1">
      <alignment horizontal="left"/>
    </xf>
    <xf numFmtId="0" fontId="99" fillId="33" borderId="0" xfId="0" applyFont="1" applyFill="1" applyBorder="1" applyAlignment="1">
      <alignment horizontal="center"/>
    </xf>
    <xf numFmtId="164" fontId="100" fillId="33" borderId="0" xfId="0" applyNumberFormat="1" applyFont="1" applyFill="1" applyBorder="1" applyAlignment="1">
      <alignment horizontal="center"/>
    </xf>
    <xf numFmtId="164" fontId="101" fillId="33" borderId="0" xfId="0" applyNumberFormat="1" applyFont="1" applyFill="1" applyBorder="1" applyAlignment="1" quotePrefix="1">
      <alignment horizontal="center" vertical="center"/>
    </xf>
    <xf numFmtId="0" fontId="102" fillId="33" borderId="0" xfId="0" applyFont="1" applyFill="1" applyAlignment="1">
      <alignment/>
    </xf>
    <xf numFmtId="0" fontId="103" fillId="33" borderId="0" xfId="0" applyFont="1" applyFill="1" applyAlignment="1">
      <alignment/>
    </xf>
    <xf numFmtId="0" fontId="104" fillId="33" borderId="0" xfId="0" applyFont="1" applyFill="1" applyBorder="1" applyAlignment="1">
      <alignment horizontal="left"/>
    </xf>
    <xf numFmtId="164" fontId="13" fillId="33" borderId="0" xfId="0" applyNumberFormat="1" applyFont="1" applyFill="1" applyBorder="1" applyAlignment="1">
      <alignment horizontal="center"/>
    </xf>
    <xf numFmtId="164" fontId="14" fillId="33" borderId="0" xfId="0" applyNumberFormat="1" applyFont="1" applyFill="1" applyBorder="1" applyAlignment="1">
      <alignment horizontal="center"/>
    </xf>
    <xf numFmtId="0" fontId="103" fillId="0" borderId="0" xfId="0" applyFont="1" applyAlignment="1">
      <alignment/>
    </xf>
    <xf numFmtId="0" fontId="15" fillId="33" borderId="0" xfId="0" applyFont="1" applyFill="1" applyAlignment="1">
      <alignment/>
    </xf>
    <xf numFmtId="164" fontId="105" fillId="33" borderId="0" xfId="0" applyNumberFormat="1" applyFont="1" applyFill="1" applyBorder="1" applyAlignment="1">
      <alignment horizontal="left"/>
    </xf>
    <xf numFmtId="0" fontId="104" fillId="33" borderId="0" xfId="0" applyFont="1" applyFill="1" applyBorder="1" applyAlignment="1" quotePrefix="1">
      <alignment horizontal="left"/>
    </xf>
    <xf numFmtId="0" fontId="106" fillId="33" borderId="0" xfId="0" applyFont="1" applyFill="1" applyAlignment="1">
      <alignment/>
    </xf>
    <xf numFmtId="0" fontId="6" fillId="33" borderId="0" xfId="0" applyFont="1" applyFill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left"/>
    </xf>
    <xf numFmtId="0" fontId="107" fillId="33" borderId="0" xfId="64" applyFont="1" applyFill="1" applyBorder="1" applyAlignment="1">
      <alignment horizontal="left"/>
      <protection/>
    </xf>
    <xf numFmtId="0" fontId="16" fillId="33" borderId="0" xfId="0" applyFont="1" applyFill="1" applyAlignment="1">
      <alignment horizontal="right" vertical="center"/>
    </xf>
    <xf numFmtId="164" fontId="106" fillId="33" borderId="0" xfId="0" applyNumberFormat="1" applyFont="1" applyFill="1" applyBorder="1" applyAlignment="1">
      <alignment horizontal="left" vertical="center"/>
    </xf>
    <xf numFmtId="164" fontId="105" fillId="33" borderId="0" xfId="0" applyNumberFormat="1" applyFont="1" applyFill="1" applyBorder="1" applyAlignment="1">
      <alignment/>
    </xf>
    <xf numFmtId="0" fontId="108" fillId="33" borderId="0" xfId="0" applyFont="1" applyFill="1" applyAlignment="1">
      <alignment/>
    </xf>
    <xf numFmtId="0" fontId="105" fillId="33" borderId="0" xfId="0" applyFont="1" applyFill="1" applyAlignment="1">
      <alignment/>
    </xf>
    <xf numFmtId="164" fontId="109" fillId="33" borderId="0" xfId="0" applyNumberFormat="1" applyFont="1" applyFill="1" applyBorder="1" applyAlignment="1">
      <alignment/>
    </xf>
    <xf numFmtId="0" fontId="105" fillId="33" borderId="0" xfId="60" applyFont="1" applyFill="1" applyBorder="1">
      <alignment/>
      <protection/>
    </xf>
    <xf numFmtId="164" fontId="109" fillId="33" borderId="0" xfId="60" applyNumberFormat="1" applyFont="1" applyFill="1" applyBorder="1">
      <alignment/>
      <protection/>
    </xf>
    <xf numFmtId="0" fontId="105" fillId="33" borderId="0" xfId="64" applyFont="1" applyFill="1">
      <alignment/>
      <protection/>
    </xf>
    <xf numFmtId="164" fontId="105" fillId="33" borderId="0" xfId="0" applyNumberFormat="1" applyFont="1" applyFill="1" applyBorder="1" applyAlignment="1">
      <alignment horizontal="center"/>
    </xf>
    <xf numFmtId="49" fontId="110" fillId="35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left" vertical="center" wrapText="1"/>
    </xf>
    <xf numFmtId="49" fontId="111" fillId="35" borderId="10" xfId="0" applyNumberFormat="1" applyFont="1" applyFill="1" applyBorder="1" applyAlignment="1">
      <alignment horizontal="center" vertical="center" wrapText="1"/>
    </xf>
    <xf numFmtId="167" fontId="17" fillId="0" borderId="0" xfId="57" applyNumberFormat="1" applyFont="1" applyFill="1" applyBorder="1" applyAlignment="1">
      <alignment vertical="center"/>
      <protection/>
    </xf>
    <xf numFmtId="0" fontId="112" fillId="0" borderId="11" xfId="0" applyFont="1" applyBorder="1" applyAlignment="1">
      <alignment/>
    </xf>
    <xf numFmtId="0" fontId="83" fillId="33" borderId="0" xfId="53" applyFill="1" applyAlignment="1">
      <alignment/>
    </xf>
    <xf numFmtId="0" fontId="113" fillId="33" borderId="0" xfId="53" applyFont="1" applyFill="1" applyAlignment="1">
      <alignment/>
    </xf>
    <xf numFmtId="0" fontId="114" fillId="0" borderId="11" xfId="53" applyFont="1" applyBorder="1" applyAlignment="1">
      <alignment/>
    </xf>
    <xf numFmtId="0" fontId="114" fillId="0" borderId="0" xfId="53" applyFont="1" applyFill="1" applyAlignment="1">
      <alignment/>
    </xf>
    <xf numFmtId="0" fontId="7" fillId="0" borderId="0" xfId="0" applyFont="1" applyFill="1" applyBorder="1" applyAlignment="1" quotePrefix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 quotePrefix="1">
      <alignment horizontal="center" vertical="center"/>
    </xf>
    <xf numFmtId="167" fontId="7" fillId="0" borderId="14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vertical="center" wrapText="1"/>
    </xf>
    <xf numFmtId="0" fontId="7" fillId="0" borderId="18" xfId="0" applyFont="1" applyFill="1" applyBorder="1" applyAlignment="1" quotePrefix="1">
      <alignment horizontal="center" vertical="center"/>
    </xf>
    <xf numFmtId="167" fontId="7" fillId="0" borderId="19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167" fontId="7" fillId="0" borderId="0" xfId="57" applyNumberFormat="1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164" fontId="7" fillId="0" borderId="22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 quotePrefix="1">
      <alignment horizontal="center" vertical="center"/>
    </xf>
    <xf numFmtId="164" fontId="7" fillId="33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7" fontId="17" fillId="0" borderId="0" xfId="0" applyNumberFormat="1" applyFont="1" applyFill="1" applyBorder="1" applyAlignment="1">
      <alignment horizontal="center" vertical="center"/>
    </xf>
    <xf numFmtId="0" fontId="115" fillId="36" borderId="11" xfId="0" applyFont="1" applyFill="1" applyBorder="1" applyAlignment="1">
      <alignment/>
    </xf>
    <xf numFmtId="0" fontId="115" fillId="36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6" fillId="0" borderId="0" xfId="0" applyFont="1" applyFill="1" applyAlignment="1">
      <alignment horizontal="left" vertical="center"/>
    </xf>
    <xf numFmtId="167" fontId="19" fillId="33" borderId="0" xfId="0" applyNumberFormat="1" applyFont="1" applyFill="1" applyBorder="1" applyAlignment="1">
      <alignment/>
    </xf>
    <xf numFmtId="167" fontId="19" fillId="33" borderId="0" xfId="0" applyNumberFormat="1" applyFont="1" applyFill="1" applyBorder="1" applyAlignment="1">
      <alignment horizontal="center" vertical="center"/>
    </xf>
    <xf numFmtId="0" fontId="117" fillId="0" borderId="0" xfId="53" applyFont="1" applyAlignment="1">
      <alignment/>
    </xf>
    <xf numFmtId="0" fontId="118" fillId="0" borderId="0" xfId="0" applyFont="1" applyAlignment="1">
      <alignment/>
    </xf>
    <xf numFmtId="0" fontId="118" fillId="33" borderId="0" xfId="0" applyFont="1" applyFill="1" applyAlignment="1">
      <alignment horizontal="center" vertical="center"/>
    </xf>
    <xf numFmtId="0" fontId="94" fillId="0" borderId="0" xfId="0" applyFont="1" applyAlignment="1">
      <alignment/>
    </xf>
    <xf numFmtId="0" fontId="119" fillId="33" borderId="0" xfId="0" applyFont="1" applyFill="1" applyAlignment="1">
      <alignment/>
    </xf>
    <xf numFmtId="0" fontId="118" fillId="33" borderId="0" xfId="0" applyFont="1" applyFill="1" applyAlignment="1">
      <alignment/>
    </xf>
    <xf numFmtId="0" fontId="120" fillId="0" borderId="0" xfId="0" applyFont="1" applyAlignment="1">
      <alignment/>
    </xf>
    <xf numFmtId="0" fontId="120" fillId="33" borderId="0" xfId="0" applyFont="1" applyFill="1" applyAlignment="1">
      <alignment/>
    </xf>
    <xf numFmtId="0" fontId="117" fillId="33" borderId="0" xfId="53" applyFont="1" applyFill="1" applyBorder="1" applyAlignment="1">
      <alignment horizontal="left"/>
    </xf>
    <xf numFmtId="0" fontId="20" fillId="33" borderId="0" xfId="0" applyFont="1" applyFill="1" applyAlignment="1">
      <alignment horizontal="right" vertical="center"/>
    </xf>
    <xf numFmtId="0" fontId="121" fillId="0" borderId="0" xfId="0" applyFont="1" applyAlignment="1">
      <alignment/>
    </xf>
    <xf numFmtId="164" fontId="122" fillId="37" borderId="24" xfId="0" applyNumberFormat="1" applyFont="1" applyFill="1" applyBorder="1" applyAlignment="1">
      <alignment horizontal="center" vertical="center" wrapText="1"/>
    </xf>
    <xf numFmtId="0" fontId="122" fillId="37" borderId="25" xfId="0" applyFont="1" applyFill="1" applyBorder="1" applyAlignment="1">
      <alignment horizontal="center" vertical="center" wrapText="1"/>
    </xf>
    <xf numFmtId="164" fontId="122" fillId="37" borderId="26" xfId="0" applyNumberFormat="1" applyFont="1" applyFill="1" applyBorder="1" applyAlignment="1">
      <alignment horizontal="center" vertical="center" wrapText="1"/>
    </xf>
    <xf numFmtId="0" fontId="122" fillId="37" borderId="27" xfId="0" applyFont="1" applyFill="1" applyBorder="1" applyAlignment="1">
      <alignment horizontal="center" vertical="center" wrapText="1"/>
    </xf>
    <xf numFmtId="164" fontId="122" fillId="37" borderId="28" xfId="0" applyNumberFormat="1" applyFont="1" applyFill="1" applyBorder="1" applyAlignment="1">
      <alignment horizontal="center" vertical="center" wrapText="1"/>
    </xf>
    <xf numFmtId="164" fontId="123" fillId="37" borderId="29" xfId="0" applyNumberFormat="1" applyFont="1" applyFill="1" applyBorder="1" applyAlignment="1">
      <alignment horizontal="center" vertical="center" wrapText="1"/>
    </xf>
    <xf numFmtId="0" fontId="123" fillId="37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/>
    </xf>
    <xf numFmtId="0" fontId="7" fillId="33" borderId="32" xfId="0" applyFont="1" applyFill="1" applyBorder="1" applyAlignment="1">
      <alignment horizontal="center"/>
    </xf>
    <xf numFmtId="167" fontId="7" fillId="0" borderId="32" xfId="0" applyNumberFormat="1" applyFont="1" applyFill="1" applyBorder="1" applyAlignment="1">
      <alignment horizontal="center" vertical="center"/>
    </xf>
    <xf numFmtId="164" fontId="7" fillId="0" borderId="32" xfId="0" applyNumberFormat="1" applyFont="1" applyFill="1" applyBorder="1" applyAlignment="1">
      <alignment horizontal="center" vertical="center"/>
    </xf>
    <xf numFmtId="164" fontId="7" fillId="0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/>
    </xf>
    <xf numFmtId="0" fontId="7" fillId="33" borderId="35" xfId="0" applyFont="1" applyFill="1" applyBorder="1" applyAlignment="1">
      <alignment horizontal="center"/>
    </xf>
    <xf numFmtId="167" fontId="7" fillId="0" borderId="35" xfId="0" applyNumberFormat="1" applyFont="1" applyFill="1" applyBorder="1" applyAlignment="1">
      <alignment horizontal="center" vertical="center"/>
    </xf>
    <xf numFmtId="164" fontId="7" fillId="0" borderId="35" xfId="0" applyNumberFormat="1" applyFont="1" applyFill="1" applyBorder="1" applyAlignment="1">
      <alignment horizontal="center" vertical="center"/>
    </xf>
    <xf numFmtId="164" fontId="7" fillId="0" borderId="36" xfId="0" applyNumberFormat="1" applyFont="1" applyFill="1" applyBorder="1" applyAlignment="1">
      <alignment horizontal="center" vertical="center"/>
    </xf>
    <xf numFmtId="164" fontId="7" fillId="0" borderId="37" xfId="0" applyNumberFormat="1" applyFont="1" applyFill="1" applyBorder="1" applyAlignment="1">
      <alignment horizontal="center" vertical="center"/>
    </xf>
    <xf numFmtId="164" fontId="7" fillId="0" borderId="38" xfId="0" applyNumberFormat="1" applyFont="1" applyFill="1" applyBorder="1" applyAlignment="1">
      <alignment horizontal="center" vertical="center"/>
    </xf>
    <xf numFmtId="164" fontId="7" fillId="0" borderId="39" xfId="0" applyNumberFormat="1" applyFont="1" applyFill="1" applyBorder="1" applyAlignment="1">
      <alignment horizontal="center" vertical="center"/>
    </xf>
    <xf numFmtId="164" fontId="7" fillId="0" borderId="31" xfId="0" applyNumberFormat="1" applyFont="1" applyFill="1" applyBorder="1" applyAlignment="1">
      <alignment horizontal="center" vertical="center"/>
    </xf>
    <xf numFmtId="164" fontId="7" fillId="0" borderId="34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vertical="center"/>
    </xf>
    <xf numFmtId="0" fontId="7" fillId="33" borderId="3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33" borderId="34" xfId="0" applyFont="1" applyFill="1" applyBorder="1" applyAlignment="1">
      <alignment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9" xfId="0" applyFont="1" applyFill="1" applyBorder="1" applyAlignment="1" quotePrefix="1">
      <alignment horizontal="center" vertical="center"/>
    </xf>
    <xf numFmtId="164" fontId="7" fillId="33" borderId="19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vertical="center" wrapText="1"/>
    </xf>
    <xf numFmtId="0" fontId="7" fillId="0" borderId="40" xfId="0" applyFont="1" applyFill="1" applyBorder="1" applyAlignment="1" quotePrefix="1">
      <alignment horizontal="center" vertical="center"/>
    </xf>
    <xf numFmtId="0" fontId="7" fillId="0" borderId="31" xfId="0" applyNumberFormat="1" applyFont="1" applyFill="1" applyBorder="1" applyAlignment="1">
      <alignment vertical="center" wrapText="1"/>
    </xf>
    <xf numFmtId="0" fontId="7" fillId="0" borderId="41" xfId="0" applyFont="1" applyFill="1" applyBorder="1" applyAlignment="1" quotePrefix="1">
      <alignment horizontal="center" vertical="center"/>
    </xf>
    <xf numFmtId="0" fontId="11" fillId="34" borderId="0" xfId="0" applyNumberFormat="1" applyFont="1" applyFill="1" applyBorder="1" applyAlignment="1">
      <alignment horizontal="center" vertical="center" wrapText="1"/>
    </xf>
    <xf numFmtId="0" fontId="124" fillId="0" borderId="0" xfId="0" applyFont="1" applyFill="1" applyAlignment="1">
      <alignment horizontal="left" vertical="center"/>
    </xf>
    <xf numFmtId="0" fontId="21" fillId="33" borderId="0" xfId="0" applyFont="1" applyFill="1" applyAlignment="1">
      <alignment/>
    </xf>
    <xf numFmtId="164" fontId="122" fillId="37" borderId="42" xfId="0" applyNumberFormat="1" applyFont="1" applyFill="1" applyBorder="1" applyAlignment="1">
      <alignment horizontal="center" vertical="center" wrapText="1"/>
    </xf>
    <xf numFmtId="0" fontId="122" fillId="37" borderId="43" xfId="0" applyFont="1" applyFill="1" applyBorder="1" applyAlignment="1">
      <alignment horizontal="center" vertical="center" wrapText="1"/>
    </xf>
    <xf numFmtId="164" fontId="122" fillId="37" borderId="11" xfId="0" applyNumberFormat="1" applyFont="1" applyFill="1" applyBorder="1" applyAlignment="1">
      <alignment horizontal="center" vertical="center" wrapText="1"/>
    </xf>
    <xf numFmtId="0" fontId="114" fillId="0" borderId="11" xfId="53" applyFont="1" applyFill="1" applyBorder="1" applyAlignment="1">
      <alignment/>
    </xf>
    <xf numFmtId="0" fontId="7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49" fontId="125" fillId="0" borderId="11" xfId="0" applyNumberFormat="1" applyFont="1" applyFill="1" applyBorder="1" applyAlignment="1">
      <alignment horizontal="center" vertical="center" wrapText="1"/>
    </xf>
    <xf numFmtId="167" fontId="125" fillId="0" borderId="11" xfId="57" applyNumberFormat="1" applyFont="1" applyFill="1" applyBorder="1" applyAlignment="1">
      <alignment horizontal="center" vertical="center"/>
      <protection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left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left" vertical="center" wrapText="1"/>
    </xf>
    <xf numFmtId="0" fontId="11" fillId="34" borderId="10" xfId="58" applyNumberFormat="1" applyFont="1" applyFill="1" applyBorder="1" applyAlignment="1">
      <alignment horizontal="center" vertical="center" wrapText="1"/>
      <protection/>
    </xf>
    <xf numFmtId="0" fontId="11" fillId="34" borderId="10" xfId="58" applyNumberFormat="1" applyFont="1" applyFill="1" applyBorder="1" applyAlignment="1">
      <alignment horizontal="left" vertical="center" wrapText="1"/>
      <protection/>
    </xf>
    <xf numFmtId="0" fontId="11" fillId="34" borderId="10" xfId="58" applyNumberFormat="1" applyFont="1" applyFill="1" applyBorder="1" applyAlignment="1">
      <alignment horizontal="center" vertical="center" wrapText="1"/>
      <protection/>
    </xf>
    <xf numFmtId="0" fontId="11" fillId="34" borderId="10" xfId="58" applyNumberFormat="1" applyFont="1" applyFill="1" applyBorder="1" applyAlignment="1">
      <alignment horizontal="left" vertical="center" wrapText="1"/>
      <protection/>
    </xf>
    <xf numFmtId="0" fontId="11" fillId="34" borderId="10" xfId="58" applyNumberFormat="1" applyFont="1" applyFill="1" applyBorder="1" applyAlignment="1">
      <alignment horizontal="center" vertical="center" wrapText="1"/>
      <protection/>
    </xf>
    <xf numFmtId="0" fontId="11" fillId="34" borderId="10" xfId="58" applyNumberFormat="1" applyFont="1" applyFill="1" applyBorder="1" applyAlignment="1">
      <alignment horizontal="left" vertical="center" wrapText="1"/>
      <protection/>
    </xf>
    <xf numFmtId="164" fontId="17" fillId="0" borderId="44" xfId="0" applyNumberFormat="1" applyFont="1" applyFill="1" applyBorder="1" applyAlignment="1">
      <alignment horizontal="center" vertical="center"/>
    </xf>
    <xf numFmtId="164" fontId="17" fillId="0" borderId="45" xfId="0" applyNumberFormat="1" applyFont="1" applyFill="1" applyBorder="1" applyAlignment="1">
      <alignment horizontal="center" vertical="center"/>
    </xf>
    <xf numFmtId="167" fontId="17" fillId="0" borderId="26" xfId="0" applyNumberFormat="1" applyFont="1" applyFill="1" applyBorder="1" applyAlignment="1">
      <alignment horizontal="center" vertical="center"/>
    </xf>
    <xf numFmtId="164" fontId="123" fillId="37" borderId="29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64" fontId="17" fillId="0" borderId="46" xfId="0" applyNumberFormat="1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vertical="center" wrapText="1"/>
    </xf>
    <xf numFmtId="0" fontId="7" fillId="0" borderId="47" xfId="0" applyFont="1" applyFill="1" applyBorder="1" applyAlignment="1" quotePrefix="1">
      <alignment horizontal="center" vertical="center"/>
    </xf>
    <xf numFmtId="167" fontId="7" fillId="0" borderId="26" xfId="0" applyNumberFormat="1" applyFont="1" applyFill="1" applyBorder="1" applyAlignment="1">
      <alignment horizontal="center" vertical="center"/>
    </xf>
    <xf numFmtId="164" fontId="7" fillId="0" borderId="26" xfId="0" applyNumberFormat="1" applyFont="1" applyFill="1" applyBorder="1" applyAlignment="1">
      <alignment horizontal="center" vertical="center"/>
    </xf>
    <xf numFmtId="164" fontId="7" fillId="0" borderId="42" xfId="0" applyNumberFormat="1" applyFont="1" applyFill="1" applyBorder="1" applyAlignment="1">
      <alignment horizontal="center" vertical="center"/>
    </xf>
    <xf numFmtId="164" fontId="7" fillId="0" borderId="48" xfId="0" applyNumberFormat="1" applyFont="1" applyFill="1" applyBorder="1" applyAlignment="1">
      <alignment horizontal="center" vertical="center"/>
    </xf>
    <xf numFmtId="164" fontId="17" fillId="0" borderId="26" xfId="0" applyNumberFormat="1" applyFont="1" applyFill="1" applyBorder="1" applyAlignment="1">
      <alignment horizontal="center" vertical="center"/>
    </xf>
    <xf numFmtId="0" fontId="7" fillId="0" borderId="49" xfId="0" applyNumberFormat="1" applyFont="1" applyFill="1" applyBorder="1" applyAlignment="1">
      <alignment vertical="center" wrapText="1"/>
    </xf>
    <xf numFmtId="0" fontId="7" fillId="0" borderId="50" xfId="0" applyFont="1" applyFill="1" applyBorder="1" applyAlignment="1" quotePrefix="1">
      <alignment horizontal="center" vertical="center"/>
    </xf>
    <xf numFmtId="164" fontId="7" fillId="0" borderId="51" xfId="0" applyNumberFormat="1" applyFont="1" applyFill="1" applyBorder="1" applyAlignment="1">
      <alignment horizontal="center" vertical="center"/>
    </xf>
    <xf numFmtId="164" fontId="7" fillId="0" borderId="52" xfId="0" applyNumberFormat="1" applyFont="1" applyFill="1" applyBorder="1" applyAlignment="1">
      <alignment horizontal="center" vertical="center"/>
    </xf>
    <xf numFmtId="164" fontId="17" fillId="0" borderId="49" xfId="0" applyNumberFormat="1" applyFont="1" applyFill="1" applyBorder="1" applyAlignment="1">
      <alignment horizontal="center" vertical="center"/>
    </xf>
    <xf numFmtId="164" fontId="17" fillId="0" borderId="11" xfId="0" applyNumberFormat="1" applyFont="1" applyFill="1" applyBorder="1" applyAlignment="1">
      <alignment horizontal="center" vertical="center"/>
    </xf>
    <xf numFmtId="167" fontId="17" fillId="0" borderId="11" xfId="0" applyNumberFormat="1" applyFont="1" applyFill="1" applyBorder="1" applyAlignment="1">
      <alignment horizontal="center" vertical="center"/>
    </xf>
    <xf numFmtId="0" fontId="115" fillId="36" borderId="11" xfId="0" applyFont="1" applyFill="1" applyBorder="1" applyAlignment="1">
      <alignment horizontal="center"/>
    </xf>
    <xf numFmtId="0" fontId="126" fillId="0" borderId="0" xfId="0" applyFont="1" applyAlignment="1">
      <alignment horizontal="center" wrapText="1"/>
    </xf>
    <xf numFmtId="0" fontId="122" fillId="37" borderId="44" xfId="0" applyFont="1" applyFill="1" applyBorder="1" applyAlignment="1">
      <alignment horizontal="center" vertical="center" wrapText="1"/>
    </xf>
    <xf numFmtId="0" fontId="122" fillId="37" borderId="53" xfId="0" applyFont="1" applyFill="1" applyBorder="1" applyAlignment="1">
      <alignment horizontal="center" vertical="center" wrapText="1"/>
    </xf>
    <xf numFmtId="0" fontId="122" fillId="37" borderId="26" xfId="0" applyFont="1" applyFill="1" applyBorder="1" applyAlignment="1">
      <alignment horizontal="center" vertical="center" wrapText="1"/>
    </xf>
    <xf numFmtId="0" fontId="122" fillId="37" borderId="54" xfId="0" applyFont="1" applyFill="1" applyBorder="1" applyAlignment="1">
      <alignment horizontal="center" vertical="center" wrapText="1"/>
    </xf>
    <xf numFmtId="164" fontId="122" fillId="37" borderId="26" xfId="0" applyNumberFormat="1" applyFont="1" applyFill="1" applyBorder="1" applyAlignment="1">
      <alignment horizontal="center" vertical="center" wrapText="1"/>
    </xf>
    <xf numFmtId="164" fontId="122" fillId="37" borderId="54" xfId="0" applyNumberFormat="1" applyFont="1" applyFill="1" applyBorder="1" applyAlignment="1">
      <alignment horizontal="center" vertical="center"/>
    </xf>
    <xf numFmtId="0" fontId="122" fillId="37" borderId="26" xfId="57" applyFont="1" applyFill="1" applyBorder="1" applyAlignment="1">
      <alignment horizontal="center" vertical="center" wrapText="1"/>
      <protection/>
    </xf>
    <xf numFmtId="0" fontId="122" fillId="37" borderId="54" xfId="57" applyFont="1" applyFill="1" applyBorder="1" applyAlignment="1">
      <alignment horizontal="center" vertical="center" wrapText="1"/>
      <protection/>
    </xf>
    <xf numFmtId="0" fontId="123" fillId="37" borderId="55" xfId="57" applyFont="1" applyFill="1" applyBorder="1" applyAlignment="1">
      <alignment horizontal="center" vertical="center" wrapText="1"/>
      <protection/>
    </xf>
    <xf numFmtId="0" fontId="123" fillId="37" borderId="56" xfId="57" applyFont="1" applyFill="1" applyBorder="1" applyAlignment="1">
      <alignment horizontal="center" vertical="center" wrapText="1"/>
      <protection/>
    </xf>
    <xf numFmtId="0" fontId="123" fillId="37" borderId="57" xfId="57" applyFont="1" applyFill="1" applyBorder="1" applyAlignment="1">
      <alignment horizontal="center" vertical="center" wrapText="1"/>
      <protection/>
    </xf>
    <xf numFmtId="0" fontId="123" fillId="37" borderId="58" xfId="57" applyFont="1" applyFill="1" applyBorder="1" applyAlignment="1">
      <alignment horizontal="center" vertical="center" wrapText="1"/>
      <protection/>
    </xf>
    <xf numFmtId="0" fontId="123" fillId="37" borderId="29" xfId="57" applyFont="1" applyFill="1" applyBorder="1" applyAlignment="1">
      <alignment horizontal="center" vertical="center" wrapText="1"/>
      <protection/>
    </xf>
    <xf numFmtId="0" fontId="123" fillId="37" borderId="30" xfId="57" applyFont="1" applyFill="1" applyBorder="1" applyAlignment="1">
      <alignment horizontal="center" vertical="center" wrapText="1"/>
      <protection/>
    </xf>
    <xf numFmtId="164" fontId="123" fillId="37" borderId="29" xfId="57" applyNumberFormat="1" applyFont="1" applyFill="1" applyBorder="1" applyAlignment="1">
      <alignment horizontal="center" vertical="center" wrapText="1"/>
      <protection/>
    </xf>
    <xf numFmtId="164" fontId="123" fillId="37" borderId="30" xfId="57" applyNumberFormat="1" applyFont="1" applyFill="1" applyBorder="1" applyAlignment="1">
      <alignment horizontal="center" vertical="center" wrapText="1"/>
      <protection/>
    </xf>
    <xf numFmtId="49" fontId="125" fillId="0" borderId="26" xfId="0" applyNumberFormat="1" applyFont="1" applyFill="1" applyBorder="1" applyAlignment="1">
      <alignment horizontal="center" vertical="center" wrapText="1"/>
    </xf>
    <xf numFmtId="49" fontId="125" fillId="0" borderId="27" xfId="0" applyNumberFormat="1" applyFont="1" applyFill="1" applyBorder="1" applyAlignment="1">
      <alignment horizontal="center" vertical="center" wrapText="1"/>
    </xf>
    <xf numFmtId="49" fontId="125" fillId="0" borderId="45" xfId="0" applyNumberFormat="1" applyFont="1" applyFill="1" applyBorder="1" applyAlignment="1">
      <alignment horizontal="center" vertical="center" wrapText="1"/>
    </xf>
    <xf numFmtId="167" fontId="125" fillId="0" borderId="26" xfId="57" applyNumberFormat="1" applyFont="1" applyFill="1" applyBorder="1" applyAlignment="1">
      <alignment horizontal="center" vertical="center"/>
      <protection/>
    </xf>
    <xf numFmtId="167" fontId="125" fillId="0" borderId="27" xfId="57" applyNumberFormat="1" applyFont="1" applyFill="1" applyBorder="1" applyAlignment="1">
      <alignment horizontal="center" vertical="center"/>
      <protection/>
    </xf>
    <xf numFmtId="167" fontId="125" fillId="0" borderId="45" xfId="57" applyNumberFormat="1" applyFont="1" applyFill="1" applyBorder="1" applyAlignment="1">
      <alignment horizontal="center" vertical="center"/>
      <protection/>
    </xf>
    <xf numFmtId="167" fontId="125" fillId="0" borderId="59" xfId="57" applyNumberFormat="1" applyFont="1" applyFill="1" applyBorder="1" applyAlignment="1">
      <alignment horizontal="center" vertical="center"/>
      <protection/>
    </xf>
    <xf numFmtId="167" fontId="125" fillId="0" borderId="30" xfId="57" applyNumberFormat="1" applyFont="1" applyFill="1" applyBorder="1" applyAlignment="1">
      <alignment horizontal="center" vertical="center"/>
      <protection/>
    </xf>
    <xf numFmtId="167" fontId="125" fillId="0" borderId="60" xfId="57" applyNumberFormat="1" applyFont="1" applyFill="1" applyBorder="1" applyAlignment="1">
      <alignment horizontal="center" vertical="center"/>
      <protection/>
    </xf>
    <xf numFmtId="167" fontId="125" fillId="0" borderId="28" xfId="57" applyNumberFormat="1" applyFont="1" applyFill="1" applyBorder="1" applyAlignment="1">
      <alignment horizontal="center" vertical="center"/>
      <protection/>
    </xf>
    <xf numFmtId="167" fontId="125" fillId="0" borderId="61" xfId="57" applyNumberFormat="1" applyFont="1" applyFill="1" applyBorder="1" applyAlignment="1">
      <alignment horizontal="center" vertical="center"/>
      <protection/>
    </xf>
    <xf numFmtId="0" fontId="122" fillId="37" borderId="45" xfId="57" applyFont="1" applyFill="1" applyBorder="1" applyAlignment="1">
      <alignment horizontal="center" vertical="center" wrapText="1"/>
      <protection/>
    </xf>
    <xf numFmtId="49" fontId="125" fillId="0" borderId="62" xfId="0" applyNumberFormat="1" applyFont="1" applyFill="1" applyBorder="1" applyAlignment="1">
      <alignment horizontal="center" vertical="center" wrapText="1"/>
    </xf>
    <xf numFmtId="49" fontId="125" fillId="0" borderId="63" xfId="0" applyNumberFormat="1" applyFont="1" applyFill="1" applyBorder="1" applyAlignment="1">
      <alignment horizontal="center" vertical="center" wrapText="1"/>
    </xf>
    <xf numFmtId="49" fontId="125" fillId="0" borderId="58" xfId="0" applyNumberFormat="1" applyFont="1" applyFill="1" applyBorder="1" applyAlignment="1">
      <alignment horizontal="center" vertical="center" wrapText="1"/>
    </xf>
    <xf numFmtId="49" fontId="125" fillId="0" borderId="59" xfId="0" applyNumberFormat="1" applyFont="1" applyFill="1" applyBorder="1" applyAlignment="1">
      <alignment horizontal="center" vertical="center" wrapText="1"/>
    </xf>
    <xf numFmtId="49" fontId="125" fillId="0" borderId="30" xfId="0" applyNumberFormat="1" applyFont="1" applyFill="1" applyBorder="1" applyAlignment="1">
      <alignment horizontal="center" vertical="center" wrapText="1"/>
    </xf>
    <xf numFmtId="0" fontId="122" fillId="37" borderId="46" xfId="0" applyFont="1" applyFill="1" applyBorder="1" applyAlignment="1">
      <alignment horizontal="center" vertical="center" wrapText="1"/>
    </xf>
    <xf numFmtId="0" fontId="122" fillId="37" borderId="45" xfId="0" applyFont="1" applyFill="1" applyBorder="1" applyAlignment="1">
      <alignment horizontal="center" vertical="center" wrapText="1"/>
    </xf>
    <xf numFmtId="164" fontId="122" fillId="37" borderId="45" xfId="0" applyNumberFormat="1" applyFont="1" applyFill="1" applyBorder="1" applyAlignment="1">
      <alignment horizontal="center" vertical="center"/>
    </xf>
    <xf numFmtId="164" fontId="122" fillId="37" borderId="26" xfId="57" applyNumberFormat="1" applyFont="1" applyFill="1" applyBorder="1" applyAlignment="1">
      <alignment horizontal="center" vertical="center" wrapText="1"/>
      <protection/>
    </xf>
    <xf numFmtId="164" fontId="122" fillId="37" borderId="54" xfId="57" applyNumberFormat="1" applyFont="1" applyFill="1" applyBorder="1" applyAlignment="1">
      <alignment horizontal="center" vertical="center"/>
      <protection/>
    </xf>
    <xf numFmtId="167" fontId="7" fillId="0" borderId="59" xfId="57" applyNumberFormat="1" applyFont="1" applyFill="1" applyBorder="1" applyAlignment="1">
      <alignment horizontal="center" vertical="center"/>
      <protection/>
    </xf>
    <xf numFmtId="167" fontId="7" fillId="0" borderId="27" xfId="57" applyNumberFormat="1" applyFont="1" applyFill="1" applyBorder="1" applyAlignment="1">
      <alignment horizontal="center" vertical="center"/>
      <protection/>
    </xf>
    <xf numFmtId="167" fontId="7" fillId="0" borderId="30" xfId="57" applyNumberFormat="1" applyFont="1" applyFill="1" applyBorder="1" applyAlignment="1">
      <alignment horizontal="center" vertical="center"/>
      <protection/>
    </xf>
    <xf numFmtId="16" fontId="7" fillId="0" borderId="60" xfId="57" applyNumberFormat="1" applyFont="1" applyFill="1" applyBorder="1" applyAlignment="1">
      <alignment horizontal="center" vertical="center" wrapText="1"/>
      <protection/>
    </xf>
    <xf numFmtId="16" fontId="7" fillId="0" borderId="28" xfId="57" applyNumberFormat="1" applyFont="1" applyFill="1" applyBorder="1" applyAlignment="1">
      <alignment horizontal="center" vertical="center" wrapText="1"/>
      <protection/>
    </xf>
    <xf numFmtId="0" fontId="7" fillId="0" borderId="61" xfId="57" applyFont="1" applyFill="1" applyBorder="1" applyAlignment="1">
      <alignment horizontal="center" vertical="center" wrapText="1"/>
      <protection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26" xfId="0" applyFont="1" applyFill="1" applyBorder="1" applyAlignment="1" quotePrefix="1">
      <alignment horizontal="center" vertical="center"/>
    </xf>
    <xf numFmtId="0" fontId="7" fillId="0" borderId="27" xfId="0" applyFont="1" applyFill="1" applyBorder="1" applyAlignment="1" quotePrefix="1">
      <alignment horizontal="center" vertical="center"/>
    </xf>
    <xf numFmtId="0" fontId="7" fillId="0" borderId="45" xfId="0" applyFont="1" applyFill="1" applyBorder="1" applyAlignment="1" quotePrefix="1">
      <alignment horizontal="center" vertical="center"/>
    </xf>
    <xf numFmtId="16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164" fontId="122" fillId="37" borderId="24" xfId="0" applyNumberFormat="1" applyFont="1" applyFill="1" applyBorder="1" applyAlignment="1">
      <alignment horizontal="center" vertical="center" wrapText="1"/>
    </xf>
    <xf numFmtId="164" fontId="122" fillId="37" borderId="25" xfId="0" applyNumberFormat="1" applyFont="1" applyFill="1" applyBorder="1" applyAlignment="1">
      <alignment horizontal="center" vertical="center"/>
    </xf>
    <xf numFmtId="0" fontId="123" fillId="37" borderId="64" xfId="0" applyFont="1" applyFill="1" applyBorder="1" applyAlignment="1">
      <alignment horizontal="center" vertical="center" wrapText="1"/>
    </xf>
    <xf numFmtId="0" fontId="123" fillId="37" borderId="65" xfId="0" applyFont="1" applyFill="1" applyBorder="1" applyAlignment="1">
      <alignment horizontal="center" vertical="center" wrapText="1"/>
    </xf>
    <xf numFmtId="0" fontId="123" fillId="37" borderId="66" xfId="0" applyFont="1" applyFill="1" applyBorder="1" applyAlignment="1">
      <alignment horizontal="center" vertical="center" wrapText="1"/>
    </xf>
    <xf numFmtId="0" fontId="123" fillId="37" borderId="67" xfId="0" applyFont="1" applyFill="1" applyBorder="1" applyAlignment="1">
      <alignment horizontal="center" vertical="center" wrapText="1"/>
    </xf>
    <xf numFmtId="164" fontId="123" fillId="37" borderId="68" xfId="0" applyNumberFormat="1" applyFont="1" applyFill="1" applyBorder="1" applyAlignment="1">
      <alignment horizontal="center" vertical="center" wrapText="1"/>
    </xf>
    <xf numFmtId="164" fontId="123" fillId="37" borderId="69" xfId="0" applyNumberFormat="1" applyFont="1" applyFill="1" applyBorder="1" applyAlignment="1">
      <alignment horizontal="center" vertical="center"/>
    </xf>
    <xf numFmtId="164" fontId="123" fillId="37" borderId="29" xfId="0" applyNumberFormat="1" applyFont="1" applyFill="1" applyBorder="1" applyAlignment="1">
      <alignment horizontal="center" vertical="center" wrapText="1"/>
    </xf>
    <xf numFmtId="164" fontId="123" fillId="37" borderId="30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62" xfId="57" applyFont="1" applyFill="1" applyBorder="1" applyAlignment="1">
      <alignment horizontal="center" vertical="center" wrapText="1"/>
      <protection/>
    </xf>
    <xf numFmtId="0" fontId="7" fillId="0" borderId="63" xfId="57" applyFont="1" applyFill="1" applyBorder="1" applyAlignment="1">
      <alignment horizontal="center" vertical="center" wrapText="1"/>
      <protection/>
    </xf>
    <xf numFmtId="0" fontId="7" fillId="0" borderId="58" xfId="57" applyFont="1" applyFill="1" applyBorder="1" applyAlignment="1">
      <alignment horizontal="center" vertical="center" wrapText="1"/>
      <protection/>
    </xf>
    <xf numFmtId="0" fontId="7" fillId="0" borderId="60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0" fontId="7" fillId="0" borderId="61" xfId="0" applyFont="1" applyFill="1" applyBorder="1" applyAlignment="1" quotePrefix="1">
      <alignment horizontal="center" vertical="center"/>
    </xf>
    <xf numFmtId="167" fontId="7" fillId="0" borderId="70" xfId="57" applyNumberFormat="1" applyFont="1" applyFill="1" applyBorder="1" applyAlignment="1">
      <alignment horizontal="center" vertical="center"/>
      <protection/>
    </xf>
    <xf numFmtId="167" fontId="7" fillId="0" borderId="71" xfId="57" applyNumberFormat="1" applyFont="1" applyFill="1" applyBorder="1" applyAlignment="1">
      <alignment horizontal="center" vertical="center"/>
      <protection/>
    </xf>
    <xf numFmtId="167" fontId="7" fillId="0" borderId="69" xfId="57" applyNumberFormat="1" applyFont="1" applyFill="1" applyBorder="1" applyAlignment="1">
      <alignment horizontal="center" vertical="center"/>
      <protection/>
    </xf>
    <xf numFmtId="167" fontId="7" fillId="0" borderId="28" xfId="57" applyNumberFormat="1" applyFont="1" applyFill="1" applyBorder="1" applyAlignment="1">
      <alignment horizontal="center" vertical="center"/>
      <protection/>
    </xf>
    <xf numFmtId="167" fontId="7" fillId="0" borderId="61" xfId="57" applyNumberFormat="1" applyFont="1" applyFill="1" applyBorder="1" applyAlignment="1">
      <alignment horizontal="center" vertical="center"/>
      <protection/>
    </xf>
    <xf numFmtId="164" fontId="123" fillId="37" borderId="59" xfId="0" applyNumberFormat="1" applyFont="1" applyFill="1" applyBorder="1" applyAlignment="1">
      <alignment horizontal="center" vertical="center" wrapText="1"/>
    </xf>
    <xf numFmtId="164" fontId="123" fillId="37" borderId="72" xfId="0" applyNumberFormat="1" applyFont="1" applyFill="1" applyBorder="1" applyAlignment="1">
      <alignment horizontal="center" vertical="center" wrapText="1"/>
    </xf>
    <xf numFmtId="164" fontId="123" fillId="37" borderId="60" xfId="0" applyNumberFormat="1" applyFont="1" applyFill="1" applyBorder="1" applyAlignment="1">
      <alignment horizontal="center" vertical="center" wrapText="1"/>
    </xf>
    <xf numFmtId="164" fontId="123" fillId="37" borderId="73" xfId="0" applyNumberFormat="1" applyFont="1" applyFill="1" applyBorder="1" applyAlignment="1">
      <alignment horizontal="center" vertical="center" wrapText="1"/>
    </xf>
    <xf numFmtId="0" fontId="123" fillId="37" borderId="74" xfId="0" applyFont="1" applyFill="1" applyBorder="1" applyAlignment="1">
      <alignment horizontal="center" vertical="center" wrapText="1"/>
    </xf>
    <xf numFmtId="0" fontId="123" fillId="37" borderId="54" xfId="0" applyFont="1" applyFill="1" applyBorder="1" applyAlignment="1">
      <alignment horizontal="center" vertical="center" wrapText="1"/>
    </xf>
    <xf numFmtId="0" fontId="123" fillId="37" borderId="24" xfId="57" applyFont="1" applyFill="1" applyBorder="1" applyAlignment="1">
      <alignment horizontal="center" vertical="center" wrapText="1"/>
      <protection/>
    </xf>
    <xf numFmtId="0" fontId="123" fillId="37" borderId="25" xfId="57" applyFont="1" applyFill="1" applyBorder="1" applyAlignment="1">
      <alignment horizontal="center" vertical="center" wrapText="1"/>
      <protection/>
    </xf>
    <xf numFmtId="164" fontId="123" fillId="37" borderId="47" xfId="57" applyNumberFormat="1" applyFont="1" applyFill="1" applyBorder="1" applyAlignment="1">
      <alignment horizontal="center" vertical="center" wrapText="1"/>
      <protection/>
    </xf>
    <xf numFmtId="164" fontId="123" fillId="37" borderId="75" xfId="57" applyNumberFormat="1" applyFont="1" applyFill="1" applyBorder="1" applyAlignment="1">
      <alignment horizontal="center" vertical="center"/>
      <protection/>
    </xf>
    <xf numFmtId="0" fontId="123" fillId="37" borderId="29" xfId="0" applyFont="1" applyFill="1" applyBorder="1" applyAlignment="1">
      <alignment horizontal="center" vertical="center" wrapText="1"/>
    </xf>
    <xf numFmtId="0" fontId="123" fillId="37" borderId="27" xfId="0" applyFont="1" applyFill="1" applyBorder="1" applyAlignment="1">
      <alignment horizontal="center" vertical="center" wrapText="1"/>
    </xf>
    <xf numFmtId="0" fontId="123" fillId="37" borderId="26" xfId="0" applyFont="1" applyFill="1" applyBorder="1" applyAlignment="1">
      <alignment horizontal="center" vertical="center" wrapText="1"/>
    </xf>
    <xf numFmtId="167" fontId="17" fillId="0" borderId="76" xfId="57" applyNumberFormat="1" applyFont="1" applyFill="1" applyBorder="1" applyAlignment="1">
      <alignment horizontal="center" vertical="center"/>
      <protection/>
    </xf>
    <xf numFmtId="167" fontId="17" fillId="0" borderId="77" xfId="57" applyNumberFormat="1" applyFont="1" applyFill="1" applyBorder="1" applyAlignment="1">
      <alignment horizontal="center" vertical="center"/>
      <protection/>
    </xf>
    <xf numFmtId="0" fontId="17" fillId="0" borderId="76" xfId="57" applyFont="1" applyFill="1" applyBorder="1" applyAlignment="1">
      <alignment horizontal="center" vertical="center" wrapText="1"/>
      <protection/>
    </xf>
    <xf numFmtId="0" fontId="17" fillId="0" borderId="76" xfId="0" applyFont="1" applyFill="1" applyBorder="1" applyAlignment="1" quotePrefix="1">
      <alignment horizontal="center" vertical="center"/>
    </xf>
    <xf numFmtId="164" fontId="123" fillId="37" borderId="30" xfId="0" applyNumberFormat="1" applyFont="1" applyFill="1" applyBorder="1" applyAlignment="1">
      <alignment horizontal="center" vertical="center" wrapText="1"/>
    </xf>
    <xf numFmtId="164" fontId="123" fillId="37" borderId="61" xfId="0" applyNumberFormat="1" applyFont="1" applyFill="1" applyBorder="1" applyAlignment="1">
      <alignment horizontal="center" vertical="center" wrapText="1"/>
    </xf>
    <xf numFmtId="164" fontId="123" fillId="37" borderId="26" xfId="57" applyNumberFormat="1" applyFont="1" applyFill="1" applyBorder="1" applyAlignment="1">
      <alignment horizontal="center" vertical="center" wrapText="1"/>
      <protection/>
    </xf>
    <xf numFmtId="164" fontId="123" fillId="37" borderId="45" xfId="57" applyNumberFormat="1" applyFont="1" applyFill="1" applyBorder="1" applyAlignment="1">
      <alignment horizontal="center" vertical="center"/>
      <protection/>
    </xf>
    <xf numFmtId="0" fontId="123" fillId="37" borderId="26" xfId="57" applyFont="1" applyFill="1" applyBorder="1" applyAlignment="1">
      <alignment horizontal="center" vertical="center" wrapText="1"/>
      <protection/>
    </xf>
    <xf numFmtId="0" fontId="123" fillId="37" borderId="45" xfId="57" applyFont="1" applyFill="1" applyBorder="1" applyAlignment="1">
      <alignment horizontal="center" vertical="center" wrapText="1"/>
      <protection/>
    </xf>
    <xf numFmtId="16" fontId="17" fillId="0" borderId="76" xfId="0" applyNumberFormat="1" applyFont="1" applyFill="1" applyBorder="1" applyAlignment="1" quotePrefix="1">
      <alignment horizontal="center" vertical="center"/>
    </xf>
    <xf numFmtId="164" fontId="7" fillId="0" borderId="59" xfId="0" applyNumberFormat="1" applyFont="1" applyFill="1" applyBorder="1" applyAlignment="1">
      <alignment horizontal="center" vertical="center"/>
    </xf>
    <xf numFmtId="164" fontId="7" fillId="0" borderId="27" xfId="0" applyNumberFormat="1" applyFont="1" applyFill="1" applyBorder="1" applyAlignment="1">
      <alignment horizontal="center" vertical="center"/>
    </xf>
    <xf numFmtId="164" fontId="7" fillId="0" borderId="30" xfId="0" applyNumberFormat="1" applyFont="1" applyFill="1" applyBorder="1" applyAlignment="1">
      <alignment horizontal="center" vertical="center"/>
    </xf>
    <xf numFmtId="167" fontId="18" fillId="0" borderId="59" xfId="0" applyNumberFormat="1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167" fontId="18" fillId="0" borderId="30" xfId="0" applyNumberFormat="1" applyFont="1" applyFill="1" applyBorder="1" applyAlignment="1">
      <alignment horizontal="center" vertical="center"/>
    </xf>
    <xf numFmtId="167" fontId="18" fillId="0" borderId="78" xfId="0" applyNumberFormat="1" applyFont="1" applyFill="1" applyBorder="1" applyAlignment="1">
      <alignment horizontal="center" vertical="center"/>
    </xf>
    <xf numFmtId="167" fontId="18" fillId="0" borderId="79" xfId="0" applyNumberFormat="1" applyFont="1" applyFill="1" applyBorder="1" applyAlignment="1">
      <alignment horizontal="center" vertical="center"/>
    </xf>
    <xf numFmtId="167" fontId="18" fillId="0" borderId="80" xfId="0" applyNumberFormat="1" applyFont="1" applyFill="1" applyBorder="1" applyAlignment="1">
      <alignment horizontal="center" vertical="center"/>
    </xf>
    <xf numFmtId="164" fontId="123" fillId="37" borderId="29" xfId="0" applyNumberFormat="1" applyFont="1" applyFill="1" applyBorder="1" applyAlignment="1">
      <alignment horizontal="center" vertical="center" wrapText="1"/>
    </xf>
    <xf numFmtId="164" fontId="123" fillId="37" borderId="81" xfId="0" applyNumberFormat="1" applyFont="1" applyFill="1" applyBorder="1" applyAlignment="1">
      <alignment horizontal="center" vertical="center" wrapText="1"/>
    </xf>
    <xf numFmtId="164" fontId="123" fillId="37" borderId="80" xfId="0" applyNumberFormat="1" applyFont="1" applyFill="1" applyBorder="1" applyAlignment="1">
      <alignment horizontal="center" vertical="center" wrapText="1"/>
    </xf>
    <xf numFmtId="167" fontId="17" fillId="0" borderId="26" xfId="0" applyNumberFormat="1" applyFont="1" applyFill="1" applyBorder="1" applyAlignment="1">
      <alignment horizontal="center" vertical="center"/>
    </xf>
    <xf numFmtId="167" fontId="17" fillId="0" borderId="27" xfId="0" applyNumberFormat="1" applyFont="1" applyFill="1" applyBorder="1" applyAlignment="1">
      <alignment horizontal="center" vertical="center"/>
    </xf>
    <xf numFmtId="167" fontId="17" fillId="0" borderId="45" xfId="0" applyNumberFormat="1" applyFont="1" applyFill="1" applyBorder="1" applyAlignment="1">
      <alignment horizontal="center" vertical="center"/>
    </xf>
    <xf numFmtId="167" fontId="17" fillId="0" borderId="82" xfId="0" applyNumberFormat="1" applyFont="1" applyFill="1" applyBorder="1" applyAlignment="1">
      <alignment horizontal="center" vertical="center"/>
    </xf>
    <xf numFmtId="167" fontId="17" fillId="0" borderId="79" xfId="0" applyNumberFormat="1" applyFont="1" applyFill="1" applyBorder="1" applyAlignment="1">
      <alignment horizontal="center" vertical="center"/>
    </xf>
    <xf numFmtId="167" fontId="17" fillId="0" borderId="83" xfId="0" applyNumberFormat="1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INTRA ASIA SERVICE" xfId="60"/>
    <cellStyle name="Note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895350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1819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161925</xdr:rowOff>
    </xdr:from>
    <xdr:to>
      <xdr:col>1</xdr:col>
      <xdr:colOff>876300</xdr:colOff>
      <xdr:row>2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61925"/>
          <a:ext cx="3724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161925</xdr:rowOff>
    </xdr:from>
    <xdr:to>
      <xdr:col>2</xdr:col>
      <xdr:colOff>95250</xdr:colOff>
      <xdr:row>2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61925"/>
          <a:ext cx="3543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161925</xdr:rowOff>
    </xdr:from>
    <xdr:to>
      <xdr:col>2</xdr:col>
      <xdr:colOff>95250</xdr:colOff>
      <xdr:row>2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61925"/>
          <a:ext cx="3543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180975</xdr:rowOff>
    </xdr:from>
    <xdr:to>
      <xdr:col>2</xdr:col>
      <xdr:colOff>285750</xdr:colOff>
      <xdr:row>2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0975"/>
          <a:ext cx="3486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171450</xdr:rowOff>
    </xdr:from>
    <xdr:to>
      <xdr:col>1</xdr:col>
      <xdr:colOff>866775</xdr:colOff>
      <xdr:row>2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3714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180975</xdr:rowOff>
    </xdr:from>
    <xdr:to>
      <xdr:col>2</xdr:col>
      <xdr:colOff>285750</xdr:colOff>
      <xdr:row>2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0975"/>
          <a:ext cx="3486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9525</xdr:rowOff>
    </xdr:from>
    <xdr:to>
      <xdr:col>1</xdr:col>
      <xdr:colOff>685800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0025"/>
          <a:ext cx="2971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142875</xdr:rowOff>
    </xdr:from>
    <xdr:to>
      <xdr:col>2</xdr:col>
      <xdr:colOff>457200</xdr:colOff>
      <xdr:row>2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3686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</xdr:row>
      <xdr:rowOff>0</xdr:rowOff>
    </xdr:from>
    <xdr:to>
      <xdr:col>1</xdr:col>
      <xdr:colOff>914400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500"/>
          <a:ext cx="3752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s://ecomm.one-line.com/ecom/CUP_HOM_3005.do?sessLocale=en" TargetMode="External" /><Relationship Id="rId4" Type="http://schemas.openxmlformats.org/officeDocument/2006/relationships/hyperlink" Target="https://www.one-line.com/en/vessels" TargetMode="External" /><Relationship Id="rId5" Type="http://schemas.openxmlformats.org/officeDocument/2006/relationships/hyperlink" Target="http://www.vn.one-line.com/" TargetMode="External" /><Relationship Id="rId6" Type="http://schemas.openxmlformats.org/officeDocument/2006/relationships/hyperlink" Target="mailto:vn.sgn.exdoc@one-line.com" TargetMode="External" /><Relationship Id="rId7" Type="http://schemas.openxmlformats.org/officeDocument/2006/relationships/hyperlink" Target="mailto:vn.sgn.ofs.si@one-line.com" TargetMode="External" /><Relationship Id="rId8" Type="http://schemas.openxmlformats.org/officeDocument/2006/relationships/drawing" Target="../drawings/drawing10.xml" /><Relationship Id="rId9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://www.vn.one-line.com/" TargetMode="External" /><Relationship Id="rId4" Type="http://schemas.openxmlformats.org/officeDocument/2006/relationships/hyperlink" Target="https://ecomm.one-line.com/ecom/CUP_HOM_3005.do?sessLocale=en" TargetMode="External" /><Relationship Id="rId5" Type="http://schemas.openxmlformats.org/officeDocument/2006/relationships/hyperlink" Target="https://www.one-line.com/en/vessels" TargetMode="External" /><Relationship Id="rId6" Type="http://schemas.openxmlformats.org/officeDocument/2006/relationships/hyperlink" Target="mailto:vn.sgn.exdoc@one-line.com" TargetMode="External" /><Relationship Id="rId7" Type="http://schemas.openxmlformats.org/officeDocument/2006/relationships/hyperlink" Target="mailto:vn.sgn.ofs.si@one-line.com" TargetMode="Externa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://www.vn.one-line.com/" TargetMode="External" /><Relationship Id="rId4" Type="http://schemas.openxmlformats.org/officeDocument/2006/relationships/hyperlink" Target="https://ecomm.one-line.com/ecom/CUP_HOM_3005.do?sessLocale=en" TargetMode="External" /><Relationship Id="rId5" Type="http://schemas.openxmlformats.org/officeDocument/2006/relationships/hyperlink" Target="https://www.one-line.com/en/vessels" TargetMode="External" /><Relationship Id="rId6" Type="http://schemas.openxmlformats.org/officeDocument/2006/relationships/hyperlink" Target="mailto:vn.sgn.exdoc@one-line.com" TargetMode="External" /><Relationship Id="rId7" Type="http://schemas.openxmlformats.org/officeDocument/2006/relationships/hyperlink" Target="mailto:vn.sgn.ofs.si@one-line.com" TargetMode="External" /><Relationship Id="rId8" Type="http://schemas.openxmlformats.org/officeDocument/2006/relationships/drawing" Target="../drawings/drawing3.x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://www.vn.one-line.com/" TargetMode="External" /><Relationship Id="rId4" Type="http://schemas.openxmlformats.org/officeDocument/2006/relationships/hyperlink" Target="https://ecomm.one-line.com/ecom/CUP_HOM_3005.do?sessLocale=en" TargetMode="External" /><Relationship Id="rId5" Type="http://schemas.openxmlformats.org/officeDocument/2006/relationships/hyperlink" Target="https://www.one-line.com/en/vessels" TargetMode="External" /><Relationship Id="rId6" Type="http://schemas.openxmlformats.org/officeDocument/2006/relationships/hyperlink" Target="mailto:vn.sgn.exdoc@one-line.com" TargetMode="External" /><Relationship Id="rId7" Type="http://schemas.openxmlformats.org/officeDocument/2006/relationships/hyperlink" Target="mailto:vn.sgn.ofs.si@one-line.com" TargetMode="External" /><Relationship Id="rId8" Type="http://schemas.openxmlformats.org/officeDocument/2006/relationships/drawing" Target="../drawings/drawing4.xml" /><Relationship Id="rId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://www.vn.one-line.com/" TargetMode="External" /><Relationship Id="rId4" Type="http://schemas.openxmlformats.org/officeDocument/2006/relationships/hyperlink" Target="mailto:vn.sgn.exdoc@one-line.com" TargetMode="External" /><Relationship Id="rId5" Type="http://schemas.openxmlformats.org/officeDocument/2006/relationships/hyperlink" Target="mailto:vn.sgn.ofs.si@one-line.com" TargetMode="External" /><Relationship Id="rId6" Type="http://schemas.openxmlformats.org/officeDocument/2006/relationships/hyperlink" Target="https://www.one-line.com/en/vessels" TargetMode="External" /><Relationship Id="rId7" Type="http://schemas.openxmlformats.org/officeDocument/2006/relationships/hyperlink" Target="https://ecomm.one-line.com/ecom/CUP_HOM_3005.do?sessLocale=en" TargetMode="External" /><Relationship Id="rId8" Type="http://schemas.openxmlformats.org/officeDocument/2006/relationships/drawing" Target="../drawings/drawing5.xml" /><Relationship Id="rId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://www.vn.one-line.com/" TargetMode="External" /><Relationship Id="rId4" Type="http://schemas.openxmlformats.org/officeDocument/2006/relationships/hyperlink" Target="https://ecomm.one-line.com/ecom/CUP_HOM_3005.do?sessLocale=en" TargetMode="External" /><Relationship Id="rId5" Type="http://schemas.openxmlformats.org/officeDocument/2006/relationships/hyperlink" Target="https://www.one-line.com/en/vessels" TargetMode="External" /><Relationship Id="rId6" Type="http://schemas.openxmlformats.org/officeDocument/2006/relationships/hyperlink" Target="mailto:vn.sgn.exdoc@one-line.com" TargetMode="External" /><Relationship Id="rId7" Type="http://schemas.openxmlformats.org/officeDocument/2006/relationships/hyperlink" Target="mailto:vn.sgn.ofs.si@one-line.com" TargetMode="External" /><Relationship Id="rId8" Type="http://schemas.openxmlformats.org/officeDocument/2006/relationships/drawing" Target="../drawings/drawing6.xml" /><Relationship Id="rId9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://www.vn.one-line.com/" TargetMode="External" /><Relationship Id="rId4" Type="http://schemas.openxmlformats.org/officeDocument/2006/relationships/hyperlink" Target="https://ecomm.one-line.com/ecom/CUP_HOM_3005.do?sessLocale=en" TargetMode="External" /><Relationship Id="rId5" Type="http://schemas.openxmlformats.org/officeDocument/2006/relationships/hyperlink" Target="https://www.one-line.com/en/vessels" TargetMode="External" /><Relationship Id="rId6" Type="http://schemas.openxmlformats.org/officeDocument/2006/relationships/hyperlink" Target="mailto:vn.sgn.exdoc@one-line.com" TargetMode="External" /><Relationship Id="rId7" Type="http://schemas.openxmlformats.org/officeDocument/2006/relationships/hyperlink" Target="mailto:vn.sgn.ofs.si@one-line.com" TargetMode="External" /><Relationship Id="rId8" Type="http://schemas.openxmlformats.org/officeDocument/2006/relationships/drawing" Target="../drawings/drawing7.xml" /><Relationship Id="rId9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n.one-line.com/" TargetMode="External" /><Relationship Id="rId2" Type="http://schemas.openxmlformats.org/officeDocument/2006/relationships/hyperlink" Target="mailto:vn.sgn.exdoc@one-line.com" TargetMode="External" /><Relationship Id="rId3" Type="http://schemas.openxmlformats.org/officeDocument/2006/relationships/hyperlink" Target="mailto:vn.sgn.ofs.si@one-line.com" TargetMode="External" /><Relationship Id="rId4" Type="http://schemas.openxmlformats.org/officeDocument/2006/relationships/hyperlink" Target="https://vn.one-line.com/standard-page/demurrage-and-detention-free-time-and-charges" TargetMode="External" /><Relationship Id="rId5" Type="http://schemas.openxmlformats.org/officeDocument/2006/relationships/hyperlink" Target="https://vn.one-line.com/standard-page/local-charges-and-tariff" TargetMode="External" /><Relationship Id="rId6" Type="http://schemas.openxmlformats.org/officeDocument/2006/relationships/hyperlink" Target="https://www.one-line.com/en/vessels" TargetMode="External" /><Relationship Id="rId7" Type="http://schemas.openxmlformats.org/officeDocument/2006/relationships/hyperlink" Target="https://ecomm.one-line.com/ecom/CUP_HOM_3005.do?sessLocale=en" TargetMode="External" /><Relationship Id="rId8" Type="http://schemas.openxmlformats.org/officeDocument/2006/relationships/drawing" Target="../drawings/drawing8.xml" /><Relationship Id="rId9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://www.vn.one-line.com/" TargetMode="External" /><Relationship Id="rId4" Type="http://schemas.openxmlformats.org/officeDocument/2006/relationships/hyperlink" Target="mailto:vn.sgn.exdoc@one-line.com" TargetMode="External" /><Relationship Id="rId5" Type="http://schemas.openxmlformats.org/officeDocument/2006/relationships/hyperlink" Target="mailto:vn.sgn.ofs.si@one-line.com" TargetMode="External" /><Relationship Id="rId6" Type="http://schemas.openxmlformats.org/officeDocument/2006/relationships/hyperlink" Target="https://www.one-line.com/en/vessels" TargetMode="External" /><Relationship Id="rId7" Type="http://schemas.openxmlformats.org/officeDocument/2006/relationships/hyperlink" Target="https://ecomm.one-line.com/ecom/CUP_HOM_3005.do?sessLocale=en" TargetMode="External" /><Relationship Id="rId8" Type="http://schemas.openxmlformats.org/officeDocument/2006/relationships/drawing" Target="../drawings/drawing9.xml" /><Relationship Id="rId9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G17"/>
  <sheetViews>
    <sheetView showGridLines="0" tabSelected="1" zoomScale="90" zoomScaleNormal="90" zoomScaleSheetLayoutView="78" zoomScalePageLayoutView="0" workbookViewId="0" topLeftCell="A1">
      <selection activeCell="D14" sqref="D14"/>
    </sheetView>
  </sheetViews>
  <sheetFormatPr defaultColWidth="9.140625" defaultRowHeight="15"/>
  <cols>
    <col min="2" max="2" width="13.8515625" style="0" customWidth="1"/>
    <col min="3" max="3" width="18.8515625" style="0" customWidth="1"/>
    <col min="4" max="4" width="17.57421875" style="0" customWidth="1"/>
    <col min="5" max="5" width="16.421875" style="0" bestFit="1" customWidth="1"/>
    <col min="6" max="6" width="14.8515625" style="0" customWidth="1"/>
    <col min="7" max="7" width="12.7109375" style="0" customWidth="1"/>
  </cols>
  <sheetData>
    <row r="6" spans="2:7" ht="21">
      <c r="B6" s="102" t="s">
        <v>97</v>
      </c>
      <c r="C6" s="103" t="s">
        <v>95</v>
      </c>
      <c r="D6" s="201" t="s">
        <v>98</v>
      </c>
      <c r="E6" s="201"/>
      <c r="F6" s="201"/>
      <c r="G6" s="201"/>
    </row>
    <row r="7" spans="2:7" ht="21">
      <c r="B7" s="74" t="s">
        <v>67</v>
      </c>
      <c r="C7" s="71" t="s">
        <v>96</v>
      </c>
      <c r="D7" s="71" t="s">
        <v>45</v>
      </c>
      <c r="E7" s="71" t="s">
        <v>46</v>
      </c>
      <c r="F7" s="71"/>
      <c r="G7" s="71"/>
    </row>
    <row r="8" spans="2:7" ht="21">
      <c r="B8" s="74" t="s">
        <v>68</v>
      </c>
      <c r="C8" s="71" t="s">
        <v>96</v>
      </c>
      <c r="D8" s="71" t="s">
        <v>45</v>
      </c>
      <c r="E8" s="71"/>
      <c r="F8" s="71"/>
      <c r="G8" s="71"/>
    </row>
    <row r="9" spans="2:7" ht="21">
      <c r="B9" s="75" t="s">
        <v>110</v>
      </c>
      <c r="C9" s="71" t="s">
        <v>75</v>
      </c>
      <c r="D9" s="71" t="s">
        <v>57</v>
      </c>
      <c r="E9" s="71"/>
      <c r="F9" s="71"/>
      <c r="G9" s="71"/>
    </row>
    <row r="10" spans="2:7" ht="21">
      <c r="B10" s="74" t="s">
        <v>77</v>
      </c>
      <c r="C10" s="71" t="s">
        <v>96</v>
      </c>
      <c r="D10" s="71" t="s">
        <v>99</v>
      </c>
      <c r="E10" s="71" t="s">
        <v>100</v>
      </c>
      <c r="F10" s="71" t="s">
        <v>101</v>
      </c>
      <c r="G10" s="71"/>
    </row>
    <row r="11" spans="2:7" ht="21">
      <c r="B11" s="74" t="s">
        <v>76</v>
      </c>
      <c r="C11" s="71" t="s">
        <v>96</v>
      </c>
      <c r="D11" s="71" t="s">
        <v>103</v>
      </c>
      <c r="E11" s="71" t="s">
        <v>99</v>
      </c>
      <c r="F11" s="71" t="s">
        <v>104</v>
      </c>
      <c r="G11" s="71" t="s">
        <v>100</v>
      </c>
    </row>
    <row r="12" spans="2:7" ht="21">
      <c r="B12" s="74" t="s">
        <v>88</v>
      </c>
      <c r="C12" s="71" t="s">
        <v>102</v>
      </c>
      <c r="D12" s="71" t="s">
        <v>104</v>
      </c>
      <c r="E12" s="71" t="s">
        <v>103</v>
      </c>
      <c r="F12" s="71" t="s">
        <v>99</v>
      </c>
      <c r="G12" s="71" t="s">
        <v>100</v>
      </c>
    </row>
    <row r="13" spans="2:7" ht="21">
      <c r="B13" s="74" t="s">
        <v>94</v>
      </c>
      <c r="C13" s="71" t="s">
        <v>102</v>
      </c>
      <c r="D13" s="71" t="s">
        <v>105</v>
      </c>
      <c r="E13" s="71" t="s">
        <v>100</v>
      </c>
      <c r="F13" s="71" t="s">
        <v>101</v>
      </c>
      <c r="G13" s="71"/>
    </row>
    <row r="14" spans="2:7" ht="21">
      <c r="B14" s="162" t="s">
        <v>200</v>
      </c>
      <c r="C14" s="71" t="s">
        <v>45</v>
      </c>
      <c r="D14" s="71" t="s">
        <v>46</v>
      </c>
      <c r="E14" s="71" t="s">
        <v>74</v>
      </c>
      <c r="F14" s="71" t="s">
        <v>204</v>
      </c>
      <c r="G14" s="71" t="s">
        <v>205</v>
      </c>
    </row>
    <row r="17" spans="2:6" ht="15">
      <c r="B17" s="202" t="s">
        <v>306</v>
      </c>
      <c r="C17" s="202"/>
      <c r="D17" s="202"/>
      <c r="E17" s="202"/>
      <c r="F17" s="202"/>
    </row>
  </sheetData>
  <sheetProtection/>
  <mergeCells count="2">
    <mergeCell ref="D6:G6"/>
    <mergeCell ref="B17:F17"/>
  </mergeCells>
  <hyperlinks>
    <hyperlink ref="B7" location="SAS!A1" display="SAS"/>
    <hyperlink ref="B8" location="SAC!A1" display="SAC"/>
    <hyperlink ref="B10" location="SW2!A1" display="SW2"/>
    <hyperlink ref="B11" location="WA1!A1" display="WA1"/>
    <hyperlink ref="B12" location="ARB!A1" display="ARB"/>
    <hyperlink ref="B13" location="ARS!A1" display="ARS"/>
    <hyperlink ref="B9" location="'EA1 (MOMBASA)'!A1" display="AE1"/>
    <hyperlink ref="B14" location="AIM!Print_Area" display="AIM"/>
  </hyperlinks>
  <printOptions/>
  <pageMargins left="0.7" right="0.7" top="0.75" bottom="0.75" header="0.3" footer="0.3"/>
  <pageSetup fitToHeight="1" fitToWidth="1" horizontalDpi="600" verticalDpi="6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4"/>
  <sheetViews>
    <sheetView showGridLines="0" view="pageBreakPreview" zoomScale="55" zoomScaleNormal="50" zoomScaleSheetLayoutView="55" zoomScalePageLayoutView="0" workbookViewId="0" topLeftCell="A1">
      <selection activeCell="F19" sqref="F19"/>
    </sheetView>
  </sheetViews>
  <sheetFormatPr defaultColWidth="9.140625" defaultRowHeight="15"/>
  <cols>
    <col min="1" max="1" width="47.140625" style="0" customWidth="1"/>
    <col min="2" max="2" width="13.8515625" style="0" customWidth="1"/>
    <col min="3" max="4" width="21.421875" style="0" customWidth="1"/>
    <col min="5" max="8" width="24.7109375" style="0" customWidth="1"/>
    <col min="9" max="9" width="34.140625" style="0" customWidth="1"/>
    <col min="10" max="10" width="19.8515625" style="0" bestFit="1" customWidth="1"/>
    <col min="11" max="11" width="20.8515625" style="0" bestFit="1" customWidth="1"/>
    <col min="12" max="12" width="18.00390625" style="0" bestFit="1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91"/>
      <c r="J1" s="10"/>
      <c r="K1" s="1"/>
      <c r="L1" s="1"/>
    </row>
    <row r="2" spans="1:12" ht="15.75">
      <c r="A2" s="2"/>
      <c r="B2" s="2"/>
      <c r="C2" s="3"/>
      <c r="D2" s="3"/>
      <c r="E2" s="73"/>
      <c r="F2" s="3"/>
      <c r="G2" s="3"/>
      <c r="H2" s="3"/>
      <c r="I2" s="3"/>
      <c r="J2" s="10" t="s">
        <v>377</v>
      </c>
      <c r="K2" s="5"/>
      <c r="L2" s="5"/>
    </row>
    <row r="3" spans="1:12" ht="49.5">
      <c r="A3" s="2"/>
      <c r="B3" s="2"/>
      <c r="D3" s="29" t="s">
        <v>42</v>
      </c>
      <c r="F3" s="6"/>
      <c r="H3" s="6"/>
      <c r="J3" s="1"/>
      <c r="K3" s="1"/>
      <c r="L3" s="1"/>
    </row>
    <row r="4" spans="1:12" ht="27.75" thickBot="1">
      <c r="A4" s="2"/>
      <c r="B4" s="2"/>
      <c r="C4" s="5"/>
      <c r="D4" s="5"/>
      <c r="E4" s="8"/>
      <c r="F4" s="8"/>
      <c r="G4" s="8"/>
      <c r="H4" s="8"/>
      <c r="I4" s="8"/>
      <c r="J4" s="4"/>
      <c r="K4" s="30"/>
      <c r="L4" s="30"/>
    </row>
    <row r="5" spans="1:12" ht="37.5" customHeight="1" thickTop="1">
      <c r="A5" s="281" t="s">
        <v>51</v>
      </c>
      <c r="B5" s="281" t="s">
        <v>11</v>
      </c>
      <c r="C5" s="207" t="s">
        <v>0</v>
      </c>
      <c r="D5" s="209" t="s">
        <v>1</v>
      </c>
      <c r="E5" s="209" t="s">
        <v>2</v>
      </c>
      <c r="F5" s="209" t="s">
        <v>3</v>
      </c>
      <c r="G5" s="209" t="s">
        <v>7</v>
      </c>
      <c r="H5" s="207" t="s">
        <v>62</v>
      </c>
      <c r="I5" s="207" t="s">
        <v>114</v>
      </c>
      <c r="J5" s="310" t="s">
        <v>43</v>
      </c>
      <c r="K5" s="310" t="s">
        <v>8</v>
      </c>
      <c r="L5" s="311" t="s">
        <v>9</v>
      </c>
    </row>
    <row r="6" spans="1:12" ht="27.75" customHeight="1" thickBot="1">
      <c r="A6" s="282"/>
      <c r="B6" s="282"/>
      <c r="C6" s="208"/>
      <c r="D6" s="210"/>
      <c r="E6" s="210"/>
      <c r="F6" s="210"/>
      <c r="G6" s="210"/>
      <c r="H6" s="208"/>
      <c r="I6" s="208"/>
      <c r="J6" s="294"/>
      <c r="K6" s="294"/>
      <c r="L6" s="312"/>
    </row>
    <row r="7" spans="1:12" ht="22.5" customHeight="1">
      <c r="A7" s="79" t="s">
        <v>259</v>
      </c>
      <c r="B7" s="80" t="s">
        <v>187</v>
      </c>
      <c r="C7" s="81">
        <v>44289</v>
      </c>
      <c r="D7" s="82" t="s">
        <v>330</v>
      </c>
      <c r="E7" s="82" t="s">
        <v>331</v>
      </c>
      <c r="F7" s="82" t="s">
        <v>6</v>
      </c>
      <c r="G7" s="83" t="s">
        <v>118</v>
      </c>
      <c r="H7" s="84">
        <v>44291</v>
      </c>
      <c r="I7" s="301"/>
      <c r="J7" s="313">
        <f>C9+37</f>
        <v>44329</v>
      </c>
      <c r="K7" s="313">
        <f>C9+42</f>
        <v>44334</v>
      </c>
      <c r="L7" s="316">
        <f>C9+48</f>
        <v>44340</v>
      </c>
    </row>
    <row r="8" spans="1:12" ht="22.5" customHeight="1">
      <c r="A8" s="152" t="s">
        <v>63</v>
      </c>
      <c r="B8" s="153" t="s">
        <v>366</v>
      </c>
      <c r="C8" s="133">
        <v>44291</v>
      </c>
      <c r="D8" s="134" t="s">
        <v>272</v>
      </c>
      <c r="E8" s="134" t="s">
        <v>273</v>
      </c>
      <c r="F8" s="137" t="s">
        <v>6</v>
      </c>
      <c r="G8" s="137" t="s">
        <v>59</v>
      </c>
      <c r="H8" s="95">
        <v>44293</v>
      </c>
      <c r="I8" s="302"/>
      <c r="J8" s="314"/>
      <c r="K8" s="314"/>
      <c r="L8" s="317"/>
    </row>
    <row r="9" spans="1:12" ht="22.5" customHeight="1" thickBot="1">
      <c r="A9" s="85" t="s">
        <v>280</v>
      </c>
      <c r="B9" s="86" t="s">
        <v>363</v>
      </c>
      <c r="C9" s="87">
        <v>44292</v>
      </c>
      <c r="D9" s="88" t="s">
        <v>132</v>
      </c>
      <c r="E9" s="88" t="s">
        <v>133</v>
      </c>
      <c r="F9" s="138" t="s">
        <v>59</v>
      </c>
      <c r="G9" s="138" t="s">
        <v>279</v>
      </c>
      <c r="H9" s="90">
        <v>44294</v>
      </c>
      <c r="I9" s="303"/>
      <c r="J9" s="315"/>
      <c r="K9" s="315"/>
      <c r="L9" s="318"/>
    </row>
    <row r="10" spans="1:12" ht="22.5" customHeight="1">
      <c r="A10" s="79" t="s">
        <v>186</v>
      </c>
      <c r="B10" s="80" t="s">
        <v>283</v>
      </c>
      <c r="C10" s="81">
        <v>44296</v>
      </c>
      <c r="D10" s="82" t="s">
        <v>330</v>
      </c>
      <c r="E10" s="82" t="s">
        <v>331</v>
      </c>
      <c r="F10" s="82" t="s">
        <v>6</v>
      </c>
      <c r="G10" s="83" t="s">
        <v>118</v>
      </c>
      <c r="H10" s="84">
        <v>44298</v>
      </c>
      <c r="I10" s="301"/>
      <c r="J10" s="313">
        <f>C12+37</f>
        <v>44336</v>
      </c>
      <c r="K10" s="313">
        <f>C12+42</f>
        <v>44341</v>
      </c>
      <c r="L10" s="316">
        <f>C12+48</f>
        <v>44347</v>
      </c>
    </row>
    <row r="11" spans="1:12" ht="22.5" customHeight="1">
      <c r="A11" s="152" t="s">
        <v>367</v>
      </c>
      <c r="B11" s="153" t="s">
        <v>221</v>
      </c>
      <c r="C11" s="133">
        <v>44298</v>
      </c>
      <c r="D11" s="134" t="s">
        <v>272</v>
      </c>
      <c r="E11" s="134" t="s">
        <v>273</v>
      </c>
      <c r="F11" s="137" t="s">
        <v>6</v>
      </c>
      <c r="G11" s="137" t="s">
        <v>59</v>
      </c>
      <c r="H11" s="95">
        <v>44300</v>
      </c>
      <c r="I11" s="302"/>
      <c r="J11" s="314"/>
      <c r="K11" s="314"/>
      <c r="L11" s="317"/>
    </row>
    <row r="12" spans="1:12" ht="22.5" customHeight="1" thickBot="1">
      <c r="A12" s="85" t="s">
        <v>220</v>
      </c>
      <c r="B12" s="86" t="s">
        <v>370</v>
      </c>
      <c r="C12" s="87">
        <v>44299</v>
      </c>
      <c r="D12" s="88" t="s">
        <v>132</v>
      </c>
      <c r="E12" s="88" t="s">
        <v>133</v>
      </c>
      <c r="F12" s="138" t="s">
        <v>59</v>
      </c>
      <c r="G12" s="138" t="s">
        <v>279</v>
      </c>
      <c r="H12" s="90">
        <v>44301</v>
      </c>
      <c r="I12" s="303"/>
      <c r="J12" s="315"/>
      <c r="K12" s="315"/>
      <c r="L12" s="318"/>
    </row>
    <row r="13" spans="1:12" ht="22.5" customHeight="1">
      <c r="A13" s="79" t="s">
        <v>63</v>
      </c>
      <c r="B13" s="80"/>
      <c r="C13" s="81">
        <v>44303</v>
      </c>
      <c r="D13" s="82" t="s">
        <v>330</v>
      </c>
      <c r="E13" s="82" t="s">
        <v>331</v>
      </c>
      <c r="F13" s="82" t="s">
        <v>6</v>
      </c>
      <c r="G13" s="83" t="s">
        <v>118</v>
      </c>
      <c r="H13" s="84">
        <v>44305</v>
      </c>
      <c r="I13" s="301"/>
      <c r="J13" s="313">
        <f>C15+37</f>
        <v>44343</v>
      </c>
      <c r="K13" s="313">
        <f>C15+42</f>
        <v>44348</v>
      </c>
      <c r="L13" s="316">
        <f>C15+48</f>
        <v>44354</v>
      </c>
    </row>
    <row r="14" spans="1:12" ht="22.5" customHeight="1">
      <c r="A14" s="152" t="s">
        <v>228</v>
      </c>
      <c r="B14" s="153" t="s">
        <v>274</v>
      </c>
      <c r="C14" s="133">
        <v>44305</v>
      </c>
      <c r="D14" s="134" t="s">
        <v>272</v>
      </c>
      <c r="E14" s="134" t="s">
        <v>273</v>
      </c>
      <c r="F14" s="137" t="s">
        <v>6</v>
      </c>
      <c r="G14" s="137" t="s">
        <v>59</v>
      </c>
      <c r="H14" s="95">
        <v>44307</v>
      </c>
      <c r="I14" s="302"/>
      <c r="J14" s="314"/>
      <c r="K14" s="314"/>
      <c r="L14" s="317"/>
    </row>
    <row r="15" spans="1:12" ht="22.5" customHeight="1" thickBot="1">
      <c r="A15" s="85" t="s">
        <v>332</v>
      </c>
      <c r="B15" s="86" t="s">
        <v>316</v>
      </c>
      <c r="C15" s="87">
        <v>44306</v>
      </c>
      <c r="D15" s="88" t="s">
        <v>132</v>
      </c>
      <c r="E15" s="88" t="s">
        <v>133</v>
      </c>
      <c r="F15" s="138" t="s">
        <v>59</v>
      </c>
      <c r="G15" s="138" t="s">
        <v>279</v>
      </c>
      <c r="H15" s="90">
        <v>44308</v>
      </c>
      <c r="I15" s="303"/>
      <c r="J15" s="315"/>
      <c r="K15" s="315"/>
      <c r="L15" s="318"/>
    </row>
    <row r="16" spans="1:12" ht="19.5">
      <c r="A16" s="79" t="s">
        <v>297</v>
      </c>
      <c r="B16" s="80" t="s">
        <v>215</v>
      </c>
      <c r="C16" s="81">
        <v>44310</v>
      </c>
      <c r="D16" s="82" t="s">
        <v>330</v>
      </c>
      <c r="E16" s="82" t="s">
        <v>331</v>
      </c>
      <c r="F16" s="82" t="s">
        <v>6</v>
      </c>
      <c r="G16" s="83" t="s">
        <v>118</v>
      </c>
      <c r="H16" s="84">
        <v>44312</v>
      </c>
      <c r="I16" s="301"/>
      <c r="J16" s="313">
        <f>C18+37</f>
        <v>44350</v>
      </c>
      <c r="K16" s="313">
        <f>C18+42</f>
        <v>44355</v>
      </c>
      <c r="L16" s="316">
        <f>C18+48</f>
        <v>44361</v>
      </c>
    </row>
    <row r="17" spans="1:12" ht="19.5">
      <c r="A17" s="152" t="s">
        <v>63</v>
      </c>
      <c r="B17" s="153" t="s">
        <v>366</v>
      </c>
      <c r="C17" s="133">
        <v>44312</v>
      </c>
      <c r="D17" s="134" t="s">
        <v>272</v>
      </c>
      <c r="E17" s="134" t="s">
        <v>273</v>
      </c>
      <c r="F17" s="137" t="s">
        <v>6</v>
      </c>
      <c r="G17" s="137" t="s">
        <v>59</v>
      </c>
      <c r="H17" s="95">
        <v>44314</v>
      </c>
      <c r="I17" s="302"/>
      <c r="J17" s="314"/>
      <c r="K17" s="314"/>
      <c r="L17" s="317"/>
    </row>
    <row r="18" spans="1:12" ht="20.25" thickBot="1">
      <c r="A18" s="85" t="s">
        <v>394</v>
      </c>
      <c r="B18" s="86" t="s">
        <v>258</v>
      </c>
      <c r="C18" s="87">
        <v>44313</v>
      </c>
      <c r="D18" s="88" t="s">
        <v>132</v>
      </c>
      <c r="E18" s="88" t="s">
        <v>133</v>
      </c>
      <c r="F18" s="138" t="s">
        <v>59</v>
      </c>
      <c r="G18" s="138" t="s">
        <v>279</v>
      </c>
      <c r="H18" s="90">
        <v>44315</v>
      </c>
      <c r="I18" s="303"/>
      <c r="J18" s="315"/>
      <c r="K18" s="315"/>
      <c r="L18" s="318"/>
    </row>
    <row r="19" spans="1:12" ht="19.5">
      <c r="A19" s="79" t="s">
        <v>320</v>
      </c>
      <c r="B19" s="80" t="s">
        <v>317</v>
      </c>
      <c r="C19" s="81">
        <v>44317</v>
      </c>
      <c r="D19" s="82" t="s">
        <v>330</v>
      </c>
      <c r="E19" s="82" t="s">
        <v>331</v>
      </c>
      <c r="F19" s="82" t="s">
        <v>6</v>
      </c>
      <c r="G19" s="83" t="s">
        <v>118</v>
      </c>
      <c r="H19" s="84">
        <v>44319</v>
      </c>
      <c r="I19" s="301"/>
      <c r="J19" s="313">
        <f>C21+37</f>
        <v>44357</v>
      </c>
      <c r="K19" s="313">
        <f>C21+42</f>
        <v>44362</v>
      </c>
      <c r="L19" s="316">
        <f>C21+48</f>
        <v>44368</v>
      </c>
    </row>
    <row r="20" spans="1:12" ht="19.5">
      <c r="A20" s="152" t="s">
        <v>383</v>
      </c>
      <c r="B20" s="153" t="s">
        <v>384</v>
      </c>
      <c r="C20" s="133">
        <v>44319</v>
      </c>
      <c r="D20" s="134" t="s">
        <v>272</v>
      </c>
      <c r="E20" s="134" t="s">
        <v>273</v>
      </c>
      <c r="F20" s="137" t="s">
        <v>6</v>
      </c>
      <c r="G20" s="137" t="s">
        <v>59</v>
      </c>
      <c r="H20" s="95">
        <v>44321</v>
      </c>
      <c r="I20" s="302"/>
      <c r="J20" s="314"/>
      <c r="K20" s="314"/>
      <c r="L20" s="317"/>
    </row>
    <row r="21" spans="1:12" ht="20.25" thickBot="1">
      <c r="A21" s="85" t="s">
        <v>307</v>
      </c>
      <c r="B21" s="86" t="s">
        <v>242</v>
      </c>
      <c r="C21" s="87">
        <v>44320</v>
      </c>
      <c r="D21" s="88" t="s">
        <v>132</v>
      </c>
      <c r="E21" s="88" t="s">
        <v>133</v>
      </c>
      <c r="F21" s="138" t="s">
        <v>59</v>
      </c>
      <c r="G21" s="138" t="s">
        <v>279</v>
      </c>
      <c r="H21" s="90">
        <v>44322</v>
      </c>
      <c r="I21" s="303"/>
      <c r="J21" s="315"/>
      <c r="K21" s="315"/>
      <c r="L21" s="318"/>
    </row>
    <row r="22" spans="1:12" ht="22.5" customHeight="1">
      <c r="A22" s="79" t="s">
        <v>284</v>
      </c>
      <c r="B22" s="80" t="s">
        <v>368</v>
      </c>
      <c r="C22" s="81">
        <v>44324</v>
      </c>
      <c r="D22" s="82" t="s">
        <v>330</v>
      </c>
      <c r="E22" s="82" t="s">
        <v>331</v>
      </c>
      <c r="F22" s="82" t="s">
        <v>6</v>
      </c>
      <c r="G22" s="83" t="s">
        <v>118</v>
      </c>
      <c r="H22" s="84">
        <v>44326</v>
      </c>
      <c r="I22" s="301"/>
      <c r="J22" s="313">
        <f>C24+37</f>
        <v>44364</v>
      </c>
      <c r="K22" s="313">
        <f>C24+42</f>
        <v>44369</v>
      </c>
      <c r="L22" s="316">
        <f>C24+48</f>
        <v>44375</v>
      </c>
    </row>
    <row r="23" spans="1:12" ht="22.5" customHeight="1">
      <c r="A23" s="152" t="s">
        <v>78</v>
      </c>
      <c r="B23" s="153" t="s">
        <v>366</v>
      </c>
      <c r="C23" s="133">
        <v>44327</v>
      </c>
      <c r="D23" s="134"/>
      <c r="E23" s="134"/>
      <c r="F23" s="137" t="s">
        <v>59</v>
      </c>
      <c r="G23" s="137" t="s">
        <v>279</v>
      </c>
      <c r="H23" s="95">
        <v>44329</v>
      </c>
      <c r="I23" s="302"/>
      <c r="J23" s="314"/>
      <c r="K23" s="314"/>
      <c r="L23" s="317"/>
    </row>
    <row r="24" spans="1:12" ht="22.5" customHeight="1" thickBot="1">
      <c r="A24" s="85" t="s">
        <v>309</v>
      </c>
      <c r="B24" s="86" t="s">
        <v>371</v>
      </c>
      <c r="C24" s="87">
        <v>44327</v>
      </c>
      <c r="D24" s="88" t="s">
        <v>132</v>
      </c>
      <c r="E24" s="88" t="s">
        <v>133</v>
      </c>
      <c r="F24" s="138" t="s">
        <v>59</v>
      </c>
      <c r="G24" s="138" t="s">
        <v>279</v>
      </c>
      <c r="H24" s="90">
        <v>44329</v>
      </c>
      <c r="I24" s="303"/>
      <c r="J24" s="315"/>
      <c r="K24" s="315"/>
      <c r="L24" s="318"/>
    </row>
    <row r="25" spans="1:12" ht="22.5" customHeight="1">
      <c r="A25" s="79" t="s">
        <v>206</v>
      </c>
      <c r="B25" s="80" t="s">
        <v>207</v>
      </c>
      <c r="C25" s="81">
        <v>44329</v>
      </c>
      <c r="D25" s="82"/>
      <c r="E25" s="82"/>
      <c r="F25" s="82" t="s">
        <v>395</v>
      </c>
      <c r="G25" s="83" t="s">
        <v>116</v>
      </c>
      <c r="H25" s="84">
        <v>44331</v>
      </c>
      <c r="I25" s="301"/>
      <c r="J25" s="313">
        <f>C27+37</f>
        <v>44371</v>
      </c>
      <c r="K25" s="313">
        <f>C27+42</f>
        <v>44376</v>
      </c>
      <c r="L25" s="316">
        <f>C27+48</f>
        <v>44382</v>
      </c>
    </row>
    <row r="26" spans="1:12" ht="22.5" customHeight="1">
      <c r="A26" s="152" t="s">
        <v>385</v>
      </c>
      <c r="B26" s="153" t="s">
        <v>386</v>
      </c>
      <c r="C26" s="133">
        <v>44334</v>
      </c>
      <c r="D26" s="134"/>
      <c r="E26" s="134"/>
      <c r="F26" s="137" t="s">
        <v>59</v>
      </c>
      <c r="G26" s="137" t="s">
        <v>279</v>
      </c>
      <c r="H26" s="95">
        <v>44336</v>
      </c>
      <c r="I26" s="302"/>
      <c r="J26" s="314"/>
      <c r="K26" s="314"/>
      <c r="L26" s="317"/>
    </row>
    <row r="27" spans="1:12" ht="22.5" customHeight="1" thickBot="1">
      <c r="A27" s="85" t="s">
        <v>396</v>
      </c>
      <c r="B27" s="86" t="s">
        <v>316</v>
      </c>
      <c r="C27" s="87">
        <v>44334</v>
      </c>
      <c r="D27" s="88" t="s">
        <v>132</v>
      </c>
      <c r="E27" s="88" t="s">
        <v>133</v>
      </c>
      <c r="F27" s="138" t="s">
        <v>59</v>
      </c>
      <c r="G27" s="138" t="s">
        <v>279</v>
      </c>
      <c r="H27" s="90">
        <v>44336</v>
      </c>
      <c r="I27" s="303"/>
      <c r="J27" s="315"/>
      <c r="K27" s="315"/>
      <c r="L27" s="318"/>
    </row>
    <row r="28" spans="1:12" ht="22.5" customHeight="1">
      <c r="A28" s="79" t="s">
        <v>134</v>
      </c>
      <c r="B28" s="80" t="s">
        <v>216</v>
      </c>
      <c r="C28" s="81">
        <v>44336</v>
      </c>
      <c r="D28" s="82"/>
      <c r="E28" s="82"/>
      <c r="F28" s="82" t="s">
        <v>395</v>
      </c>
      <c r="G28" s="83" t="s">
        <v>116</v>
      </c>
      <c r="H28" s="84">
        <v>44338</v>
      </c>
      <c r="I28" s="301"/>
      <c r="J28" s="313">
        <f>C30+37</f>
        <v>44378</v>
      </c>
      <c r="K28" s="313">
        <f>C30+42</f>
        <v>44383</v>
      </c>
      <c r="L28" s="316">
        <f>C30+48</f>
        <v>44389</v>
      </c>
    </row>
    <row r="29" spans="1:12" ht="22.5" customHeight="1">
      <c r="A29" s="152" t="s">
        <v>387</v>
      </c>
      <c r="B29" s="153" t="s">
        <v>388</v>
      </c>
      <c r="C29" s="133">
        <v>44341</v>
      </c>
      <c r="D29" s="134"/>
      <c r="E29" s="134"/>
      <c r="F29" s="137" t="s">
        <v>59</v>
      </c>
      <c r="G29" s="137" t="s">
        <v>279</v>
      </c>
      <c r="H29" s="95">
        <v>44343</v>
      </c>
      <c r="I29" s="302"/>
      <c r="J29" s="314"/>
      <c r="K29" s="314"/>
      <c r="L29" s="317"/>
    </row>
    <row r="30" spans="1:12" ht="22.5" customHeight="1" thickBot="1">
      <c r="A30" s="85" t="s">
        <v>372</v>
      </c>
      <c r="B30" s="86" t="s">
        <v>333</v>
      </c>
      <c r="C30" s="87">
        <v>44341</v>
      </c>
      <c r="D30" s="88" t="s">
        <v>132</v>
      </c>
      <c r="E30" s="88" t="s">
        <v>133</v>
      </c>
      <c r="F30" s="138" t="s">
        <v>59</v>
      </c>
      <c r="G30" s="138" t="s">
        <v>279</v>
      </c>
      <c r="H30" s="90">
        <v>44343</v>
      </c>
      <c r="I30" s="303"/>
      <c r="J30" s="315"/>
      <c r="K30" s="315"/>
      <c r="L30" s="318"/>
    </row>
    <row r="31" spans="1:12" ht="22.5" customHeight="1">
      <c r="A31" s="79" t="s">
        <v>106</v>
      </c>
      <c r="B31" s="80" t="s">
        <v>207</v>
      </c>
      <c r="C31" s="81">
        <v>44343</v>
      </c>
      <c r="D31" s="82"/>
      <c r="E31" s="82"/>
      <c r="F31" s="82" t="s">
        <v>395</v>
      </c>
      <c r="G31" s="83" t="s">
        <v>116</v>
      </c>
      <c r="H31" s="84">
        <v>44345</v>
      </c>
      <c r="I31" s="301"/>
      <c r="J31" s="313">
        <f>C33+37</f>
        <v>44385</v>
      </c>
      <c r="K31" s="313">
        <f>C33+42</f>
        <v>44390</v>
      </c>
      <c r="L31" s="316">
        <f>C33+48</f>
        <v>44396</v>
      </c>
    </row>
    <row r="32" spans="1:12" ht="22.5" customHeight="1">
      <c r="A32" s="152" t="s">
        <v>309</v>
      </c>
      <c r="B32" s="153" t="s">
        <v>371</v>
      </c>
      <c r="C32" s="133">
        <v>44347</v>
      </c>
      <c r="D32" s="134" t="s">
        <v>132</v>
      </c>
      <c r="E32" s="134" t="s">
        <v>133</v>
      </c>
      <c r="F32" s="137" t="s">
        <v>59</v>
      </c>
      <c r="G32" s="137" t="s">
        <v>279</v>
      </c>
      <c r="H32" s="95">
        <v>44349</v>
      </c>
      <c r="I32" s="302"/>
      <c r="J32" s="314"/>
      <c r="K32" s="314"/>
      <c r="L32" s="317"/>
    </row>
    <row r="33" spans="1:12" ht="22.5" customHeight="1" thickBot="1">
      <c r="A33" s="85" t="s">
        <v>78</v>
      </c>
      <c r="B33" s="86" t="s">
        <v>366</v>
      </c>
      <c r="C33" s="87">
        <v>44348</v>
      </c>
      <c r="D33" s="88"/>
      <c r="E33" s="88"/>
      <c r="F33" s="138" t="s">
        <v>59</v>
      </c>
      <c r="G33" s="138" t="s">
        <v>279</v>
      </c>
      <c r="H33" s="90">
        <v>44350</v>
      </c>
      <c r="I33" s="303"/>
      <c r="J33" s="315"/>
      <c r="K33" s="315"/>
      <c r="L33" s="318"/>
    </row>
    <row r="34" spans="1:12" ht="22.5" customHeight="1">
      <c r="A34" s="79" t="s">
        <v>282</v>
      </c>
      <c r="B34" s="80" t="s">
        <v>397</v>
      </c>
      <c r="C34" s="81">
        <v>44350</v>
      </c>
      <c r="D34" s="82"/>
      <c r="E34" s="82"/>
      <c r="F34" s="82" t="s">
        <v>395</v>
      </c>
      <c r="G34" s="83" t="s">
        <v>116</v>
      </c>
      <c r="H34" s="84">
        <v>44352</v>
      </c>
      <c r="I34" s="301"/>
      <c r="J34" s="313">
        <f>C36+37</f>
        <v>44392</v>
      </c>
      <c r="K34" s="313">
        <f>C36+42</f>
        <v>44397</v>
      </c>
      <c r="L34" s="316">
        <f>C36+48</f>
        <v>44403</v>
      </c>
    </row>
    <row r="35" spans="1:12" ht="22.5" customHeight="1">
      <c r="A35" s="152" t="s">
        <v>78</v>
      </c>
      <c r="B35" s="153" t="s">
        <v>389</v>
      </c>
      <c r="C35" s="133">
        <v>44355</v>
      </c>
      <c r="D35" s="134"/>
      <c r="E35" s="134"/>
      <c r="F35" s="137" t="s">
        <v>59</v>
      </c>
      <c r="G35" s="137" t="s">
        <v>279</v>
      </c>
      <c r="H35" s="95">
        <v>44357</v>
      </c>
      <c r="I35" s="302"/>
      <c r="J35" s="314"/>
      <c r="K35" s="314"/>
      <c r="L35" s="317"/>
    </row>
    <row r="36" spans="1:12" ht="22.5" customHeight="1" thickBot="1">
      <c r="A36" s="85" t="s">
        <v>185</v>
      </c>
      <c r="B36" s="86" t="s">
        <v>371</v>
      </c>
      <c r="C36" s="87">
        <v>44355</v>
      </c>
      <c r="D36" s="88" t="s">
        <v>132</v>
      </c>
      <c r="E36" s="88" t="s">
        <v>133</v>
      </c>
      <c r="F36" s="138" t="s">
        <v>59</v>
      </c>
      <c r="G36" s="138" t="s">
        <v>279</v>
      </c>
      <c r="H36" s="90">
        <v>44357</v>
      </c>
      <c r="I36" s="303"/>
      <c r="J36" s="315"/>
      <c r="K36" s="315"/>
      <c r="L36" s="318"/>
    </row>
    <row r="37" spans="1:12" ht="22.5" customHeight="1">
      <c r="A37" s="79" t="s">
        <v>61</v>
      </c>
      <c r="B37" s="80" t="s">
        <v>398</v>
      </c>
      <c r="C37" s="81">
        <v>44357</v>
      </c>
      <c r="D37" s="82"/>
      <c r="E37" s="82"/>
      <c r="F37" s="82" t="s">
        <v>395</v>
      </c>
      <c r="G37" s="83" t="s">
        <v>116</v>
      </c>
      <c r="H37" s="84">
        <v>44359</v>
      </c>
      <c r="I37" s="301"/>
      <c r="J37" s="313">
        <f>C39+37</f>
        <v>44399</v>
      </c>
      <c r="K37" s="313">
        <f>C39+42</f>
        <v>44404</v>
      </c>
      <c r="L37" s="316">
        <f>C39+48</f>
        <v>44410</v>
      </c>
    </row>
    <row r="38" spans="1:12" ht="22.5" customHeight="1">
      <c r="A38" s="152" t="s">
        <v>390</v>
      </c>
      <c r="B38" s="153" t="s">
        <v>386</v>
      </c>
      <c r="C38" s="133">
        <v>44362</v>
      </c>
      <c r="D38" s="134"/>
      <c r="E38" s="134"/>
      <c r="F38" s="137" t="s">
        <v>59</v>
      </c>
      <c r="G38" s="137" t="s">
        <v>279</v>
      </c>
      <c r="H38" s="95">
        <v>44364</v>
      </c>
      <c r="I38" s="302"/>
      <c r="J38" s="314"/>
      <c r="K38" s="314"/>
      <c r="L38" s="317"/>
    </row>
    <row r="39" spans="1:12" ht="22.5" customHeight="1" thickBot="1">
      <c r="A39" s="85" t="s">
        <v>130</v>
      </c>
      <c r="B39" s="86" t="s">
        <v>363</v>
      </c>
      <c r="C39" s="87">
        <v>44362</v>
      </c>
      <c r="D39" s="88" t="s">
        <v>132</v>
      </c>
      <c r="E39" s="88" t="s">
        <v>133</v>
      </c>
      <c r="F39" s="138" t="s">
        <v>59</v>
      </c>
      <c r="G39" s="138" t="s">
        <v>279</v>
      </c>
      <c r="H39" s="90">
        <v>44364</v>
      </c>
      <c r="I39" s="303"/>
      <c r="J39" s="315"/>
      <c r="K39" s="315"/>
      <c r="L39" s="318"/>
    </row>
    <row r="40" spans="1:12" ht="22.5" customHeight="1">
      <c r="A40" s="79" t="s">
        <v>278</v>
      </c>
      <c r="B40" s="80" t="s">
        <v>399</v>
      </c>
      <c r="C40" s="81">
        <v>44364</v>
      </c>
      <c r="D40" s="82"/>
      <c r="E40" s="82"/>
      <c r="F40" s="82" t="s">
        <v>395</v>
      </c>
      <c r="G40" s="83" t="s">
        <v>116</v>
      </c>
      <c r="H40" s="84">
        <v>44366</v>
      </c>
      <c r="I40" s="301"/>
      <c r="J40" s="313">
        <f>C42+37</f>
        <v>44406</v>
      </c>
      <c r="K40" s="313">
        <f>C42+42</f>
        <v>44411</v>
      </c>
      <c r="L40" s="316">
        <f>C42+48</f>
        <v>44417</v>
      </c>
    </row>
    <row r="41" spans="1:12" ht="22.5" customHeight="1">
      <c r="A41" s="152" t="s">
        <v>391</v>
      </c>
      <c r="B41" s="153" t="s">
        <v>392</v>
      </c>
      <c r="C41" s="133">
        <v>44369</v>
      </c>
      <c r="D41" s="134"/>
      <c r="E41" s="134"/>
      <c r="F41" s="137" t="s">
        <v>59</v>
      </c>
      <c r="G41" s="137" t="s">
        <v>279</v>
      </c>
      <c r="H41" s="95">
        <v>44371</v>
      </c>
      <c r="I41" s="302"/>
      <c r="J41" s="314"/>
      <c r="K41" s="314"/>
      <c r="L41" s="317"/>
    </row>
    <row r="42" spans="1:12" ht="22.5" customHeight="1" thickBot="1">
      <c r="A42" s="85" t="s">
        <v>400</v>
      </c>
      <c r="B42" s="86" t="s">
        <v>401</v>
      </c>
      <c r="C42" s="87">
        <v>44369</v>
      </c>
      <c r="D42" s="88" t="s">
        <v>132</v>
      </c>
      <c r="E42" s="88" t="s">
        <v>133</v>
      </c>
      <c r="F42" s="138" t="s">
        <v>59</v>
      </c>
      <c r="G42" s="138" t="s">
        <v>279</v>
      </c>
      <c r="H42" s="90">
        <v>44371</v>
      </c>
      <c r="I42" s="303"/>
      <c r="J42" s="315"/>
      <c r="K42" s="315"/>
      <c r="L42" s="318"/>
    </row>
    <row r="44" spans="7:10" ht="19.5">
      <c r="G44" s="158"/>
      <c r="H44" s="11" t="s">
        <v>13</v>
      </c>
      <c r="J44" s="108" t="s">
        <v>37</v>
      </c>
    </row>
    <row r="45" spans="1:12" ht="19.5">
      <c r="A45" s="45" t="s">
        <v>12</v>
      </c>
      <c r="B45" s="45"/>
      <c r="C45" s="106"/>
      <c r="D45" s="106"/>
      <c r="E45" s="106"/>
      <c r="F45" s="106"/>
      <c r="G45" s="158"/>
      <c r="H45" s="111" t="s">
        <v>15</v>
      </c>
      <c r="I45" s="109"/>
      <c r="J45" s="109"/>
      <c r="L45" s="1"/>
    </row>
    <row r="46" spans="1:12" ht="20.25">
      <c r="A46" s="45" t="s">
        <v>14</v>
      </c>
      <c r="B46" s="45"/>
      <c r="C46" s="106"/>
      <c r="D46" s="106"/>
      <c r="E46" s="106"/>
      <c r="F46" s="106"/>
      <c r="G46" s="158"/>
      <c r="H46" s="114" t="s">
        <v>176</v>
      </c>
      <c r="I46" s="109"/>
      <c r="J46" s="109"/>
      <c r="L46" s="1"/>
    </row>
    <row r="47" spans="1:12" ht="20.25">
      <c r="A47" s="112"/>
      <c r="B47" s="112"/>
      <c r="C47" s="113"/>
      <c r="D47" s="113"/>
      <c r="E47" s="113"/>
      <c r="F47" s="113"/>
      <c r="G47" s="158"/>
      <c r="H47" s="115" t="s">
        <v>177</v>
      </c>
      <c r="I47" s="109"/>
      <c r="J47" s="109"/>
      <c r="L47" s="1"/>
    </row>
    <row r="48" spans="1:12" ht="19.5">
      <c r="A48" s="51" t="s">
        <v>16</v>
      </c>
      <c r="B48" s="45"/>
      <c r="C48" s="12"/>
      <c r="D48" s="106"/>
      <c r="E48" s="106"/>
      <c r="F48" s="106"/>
      <c r="G48" s="158"/>
      <c r="H48" s="158"/>
      <c r="I48" s="109"/>
      <c r="J48" s="109"/>
      <c r="L48" s="1"/>
    </row>
    <row r="49" spans="1:12" ht="24.75">
      <c r="A49" s="56" t="s">
        <v>17</v>
      </c>
      <c r="B49" s="116" t="s">
        <v>18</v>
      </c>
      <c r="C49" s="13"/>
      <c r="D49" s="14"/>
      <c r="E49" s="14"/>
      <c r="F49" s="14"/>
      <c r="G49" s="117" t="s">
        <v>21</v>
      </c>
      <c r="H49" s="17" t="s">
        <v>49</v>
      </c>
      <c r="I49" s="109"/>
      <c r="J49" s="109"/>
      <c r="L49" s="1"/>
    </row>
    <row r="50" spans="1:12" ht="24.75">
      <c r="A50" s="56" t="s">
        <v>19</v>
      </c>
      <c r="B50" s="116" t="s">
        <v>20</v>
      </c>
      <c r="C50" s="13"/>
      <c r="D50" s="15"/>
      <c r="E50" s="15"/>
      <c r="F50" s="15"/>
      <c r="G50" s="117" t="s">
        <v>21</v>
      </c>
      <c r="H50" s="19" t="s">
        <v>50</v>
      </c>
      <c r="I50" s="109"/>
      <c r="J50" s="109"/>
      <c r="L50" s="1"/>
    </row>
    <row r="51" spans="1:12" ht="24.75">
      <c r="A51" s="56" t="s">
        <v>31</v>
      </c>
      <c r="B51" s="118" t="s">
        <v>32</v>
      </c>
      <c r="C51" s="32"/>
      <c r="D51" s="32"/>
      <c r="E51" s="32"/>
      <c r="F51" s="32"/>
      <c r="G51" s="117" t="s">
        <v>21</v>
      </c>
      <c r="H51" s="21" t="s">
        <v>22</v>
      </c>
      <c r="I51" s="109"/>
      <c r="J51" s="109"/>
      <c r="L51" s="1"/>
    </row>
    <row r="52" spans="1:12" ht="24.75">
      <c r="A52" s="56" t="s">
        <v>33</v>
      </c>
      <c r="B52" s="108" t="s">
        <v>34</v>
      </c>
      <c r="C52" s="113"/>
      <c r="D52" s="18"/>
      <c r="E52" s="18"/>
      <c r="F52" s="18"/>
      <c r="G52" s="117" t="s">
        <v>21</v>
      </c>
      <c r="H52" s="21" t="s">
        <v>23</v>
      </c>
      <c r="I52" s="109"/>
      <c r="J52" s="109"/>
      <c r="L52" s="1"/>
    </row>
    <row r="53" spans="1:12" ht="24.75">
      <c r="A53" s="56" t="s">
        <v>35</v>
      </c>
      <c r="B53" s="108" t="s">
        <v>36</v>
      </c>
      <c r="C53" s="113"/>
      <c r="D53" s="20"/>
      <c r="E53" s="20"/>
      <c r="F53" s="20"/>
      <c r="G53" s="117" t="s">
        <v>21</v>
      </c>
      <c r="H53" s="21" t="s">
        <v>178</v>
      </c>
      <c r="I53" s="26"/>
      <c r="L53" s="1"/>
    </row>
    <row r="54" spans="1:12" ht="24.75">
      <c r="A54" s="1"/>
      <c r="B54" s="1"/>
      <c r="C54" s="1"/>
      <c r="D54" s="13"/>
      <c r="E54" s="12"/>
      <c r="F54" s="12"/>
      <c r="G54" s="117" t="s">
        <v>21</v>
      </c>
      <c r="H54" s="21" t="s">
        <v>179</v>
      </c>
      <c r="I54" s="26"/>
      <c r="L54" s="1"/>
    </row>
  </sheetData>
  <sheetProtection/>
  <mergeCells count="60">
    <mergeCell ref="I28:I30"/>
    <mergeCell ref="J28:J30"/>
    <mergeCell ref="K28:K30"/>
    <mergeCell ref="L28:L30"/>
    <mergeCell ref="I31:I33"/>
    <mergeCell ref="J31:J33"/>
    <mergeCell ref="J37:J39"/>
    <mergeCell ref="K37:K39"/>
    <mergeCell ref="L37:L39"/>
    <mergeCell ref="I34:I36"/>
    <mergeCell ref="J34:J36"/>
    <mergeCell ref="I37:I39"/>
    <mergeCell ref="L16:L18"/>
    <mergeCell ref="J22:J24"/>
    <mergeCell ref="L25:L27"/>
    <mergeCell ref="K22:K24"/>
    <mergeCell ref="L22:L24"/>
    <mergeCell ref="K34:K36"/>
    <mergeCell ref="L34:L36"/>
    <mergeCell ref="K31:K33"/>
    <mergeCell ref="L31:L33"/>
    <mergeCell ref="K13:K15"/>
    <mergeCell ref="L13:L15"/>
    <mergeCell ref="J19:J21"/>
    <mergeCell ref="K19:K21"/>
    <mergeCell ref="I19:I21"/>
    <mergeCell ref="J25:J27"/>
    <mergeCell ref="K25:K27"/>
    <mergeCell ref="I25:I27"/>
    <mergeCell ref="J16:J18"/>
    <mergeCell ref="K16:K18"/>
    <mergeCell ref="A5:A6"/>
    <mergeCell ref="B5:B6"/>
    <mergeCell ref="C5:C6"/>
    <mergeCell ref="D5:D6"/>
    <mergeCell ref="E5:E6"/>
    <mergeCell ref="L7:L9"/>
    <mergeCell ref="J5:J6"/>
    <mergeCell ref="I5:I6"/>
    <mergeCell ref="J7:J9"/>
    <mergeCell ref="I7:I9"/>
    <mergeCell ref="F5:F6"/>
    <mergeCell ref="G5:G6"/>
    <mergeCell ref="H5:H6"/>
    <mergeCell ref="K5:K6"/>
    <mergeCell ref="L5:L6"/>
    <mergeCell ref="K10:K12"/>
    <mergeCell ref="J10:J12"/>
    <mergeCell ref="K7:K9"/>
    <mergeCell ref="L10:L12"/>
    <mergeCell ref="I40:I42"/>
    <mergeCell ref="J40:J42"/>
    <mergeCell ref="K40:K42"/>
    <mergeCell ref="L40:L42"/>
    <mergeCell ref="I22:I24"/>
    <mergeCell ref="I10:I12"/>
    <mergeCell ref="I13:I15"/>
    <mergeCell ref="I16:I18"/>
    <mergeCell ref="L19:L21"/>
    <mergeCell ref="J13:J15"/>
  </mergeCells>
  <hyperlinks>
    <hyperlink ref="B52" r:id="rId1" display="https://vn.one-line.com/standard-page/demurrage-and-detention-free-time-and-charges"/>
    <hyperlink ref="B53" r:id="rId2" display="https://vn.one-line.com/standard-page/local-charges-and-tariff"/>
    <hyperlink ref="B50" r:id="rId3" display="https://ecomm.one-line.com/ecom/CUP_HOM_3005.do?sessLocale=en"/>
    <hyperlink ref="B49" r:id="rId4" display="https://www.one-line.com/en/vessels "/>
    <hyperlink ref="J44" r:id="rId5" display="http://www.vn.one-line.com/"/>
    <hyperlink ref="H52" r:id="rId6" display="mailto:vn.sgn.exdoc@one-line.com"/>
    <hyperlink ref="H51" r:id="rId7" display="mailto:vn.sgn.ofs.si@one-line.com"/>
  </hyperlinks>
  <printOptions horizontalCentered="1"/>
  <pageMargins left="0" right="0" top="1.5" bottom="0" header="0" footer="0"/>
  <pageSetup horizontalDpi="600" verticalDpi="600" orientation="landscape" paperSize="9" scale="31" r:id="rId9"/>
  <drawing r:id="rId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5"/>
  <sheetViews>
    <sheetView showGridLines="0" view="pageBreakPreview" zoomScale="90" zoomScaleNormal="85" zoomScaleSheetLayoutView="90" zoomScalePageLayoutView="0" workbookViewId="0" topLeftCell="A1">
      <selection activeCell="H22" sqref="H22"/>
    </sheetView>
  </sheetViews>
  <sheetFormatPr defaultColWidth="9.140625" defaultRowHeight="15"/>
  <cols>
    <col min="1" max="1" width="9.7109375" style="0" customWidth="1"/>
    <col min="2" max="2" width="21.7109375" style="0" customWidth="1"/>
    <col min="3" max="3" width="2.57421875" style="0" customWidth="1"/>
    <col min="5" max="5" width="27.00390625" style="0" customWidth="1"/>
    <col min="6" max="6" width="2.28125" style="0" customWidth="1"/>
    <col min="8" max="8" width="18.421875" style="0" customWidth="1"/>
    <col min="9" max="9" width="1.8515625" style="0" customWidth="1"/>
    <col min="10" max="10" width="9.421875" style="0" customWidth="1"/>
    <col min="11" max="11" width="16.28125" style="0" customWidth="1"/>
    <col min="12" max="12" width="2.28125" style="0" customWidth="1"/>
    <col min="14" max="14" width="15.421875" style="0" customWidth="1"/>
    <col min="15" max="15" width="3.57421875" style="0" customWidth="1"/>
  </cols>
  <sheetData>
    <row r="2" spans="1:16" ht="14.25">
      <c r="A2" s="104" t="s">
        <v>67</v>
      </c>
      <c r="B2" s="104"/>
      <c r="C2" s="104"/>
      <c r="D2" s="104" t="s">
        <v>68</v>
      </c>
      <c r="E2" s="104"/>
      <c r="F2" s="104"/>
      <c r="G2" s="104" t="s">
        <v>77</v>
      </c>
      <c r="H2" s="104"/>
      <c r="I2" s="104"/>
      <c r="J2" s="104" t="s">
        <v>76</v>
      </c>
      <c r="K2" s="104"/>
      <c r="L2" s="104"/>
      <c r="M2" s="104" t="s">
        <v>88</v>
      </c>
      <c r="N2" s="104"/>
      <c r="O2" s="104"/>
      <c r="P2" s="104" t="s">
        <v>94</v>
      </c>
    </row>
    <row r="3" spans="1:17" ht="25.5">
      <c r="A3" s="69" t="s">
        <v>65</v>
      </c>
      <c r="B3" s="67" t="s">
        <v>66</v>
      </c>
      <c r="D3" s="67" t="s">
        <v>65</v>
      </c>
      <c r="E3" s="67" t="s">
        <v>66</v>
      </c>
      <c r="G3" s="67" t="s">
        <v>65</v>
      </c>
      <c r="H3" s="67" t="s">
        <v>66</v>
      </c>
      <c r="J3" s="67" t="s">
        <v>65</v>
      </c>
      <c r="K3" s="67" t="s">
        <v>66</v>
      </c>
      <c r="M3" s="67" t="s">
        <v>65</v>
      </c>
      <c r="N3" s="67" t="s">
        <v>66</v>
      </c>
      <c r="P3" s="67" t="s">
        <v>69</v>
      </c>
      <c r="Q3" s="67" t="s">
        <v>70</v>
      </c>
    </row>
    <row r="4" spans="1:17" ht="24.75">
      <c r="A4" s="171" t="s">
        <v>277</v>
      </c>
      <c r="B4" s="172" t="s">
        <v>78</v>
      </c>
      <c r="D4" s="171" t="s">
        <v>135</v>
      </c>
      <c r="E4" s="172" t="s">
        <v>136</v>
      </c>
      <c r="G4" s="177" t="s">
        <v>157</v>
      </c>
      <c r="H4" s="178" t="s">
        <v>154</v>
      </c>
      <c r="J4" s="173" t="s">
        <v>251</v>
      </c>
      <c r="K4" s="174" t="s">
        <v>247</v>
      </c>
      <c r="M4" s="33" t="s">
        <v>84</v>
      </c>
      <c r="N4" s="68" t="s">
        <v>40</v>
      </c>
      <c r="P4" s="33" t="s">
        <v>71</v>
      </c>
      <c r="Q4" s="33" t="s">
        <v>72</v>
      </c>
    </row>
    <row r="5" spans="1:17" ht="24.75">
      <c r="A5" s="171" t="s">
        <v>243</v>
      </c>
      <c r="B5" s="172" t="s">
        <v>244</v>
      </c>
      <c r="D5" s="171" t="s">
        <v>137</v>
      </c>
      <c r="E5" s="172" t="s">
        <v>138</v>
      </c>
      <c r="G5" s="177" t="s">
        <v>159</v>
      </c>
      <c r="H5" s="178" t="s">
        <v>123</v>
      </c>
      <c r="J5" s="173" t="s">
        <v>252</v>
      </c>
      <c r="K5" s="174" t="s">
        <v>245</v>
      </c>
      <c r="M5" s="33" t="s">
        <v>85</v>
      </c>
      <c r="N5" s="68" t="s">
        <v>41</v>
      </c>
      <c r="P5" s="33" t="s">
        <v>73</v>
      </c>
      <c r="Q5" s="33" t="s">
        <v>74</v>
      </c>
    </row>
    <row r="6" spans="1:17" ht="14.25">
      <c r="A6" s="171" t="s">
        <v>158</v>
      </c>
      <c r="B6" s="172" t="s">
        <v>113</v>
      </c>
      <c r="D6" s="171" t="s">
        <v>166</v>
      </c>
      <c r="E6" s="172" t="s">
        <v>167</v>
      </c>
      <c r="G6" s="177" t="s">
        <v>265</v>
      </c>
      <c r="H6" s="178" t="s">
        <v>266</v>
      </c>
      <c r="J6" s="173" t="s">
        <v>253</v>
      </c>
      <c r="K6" s="174" t="s">
        <v>246</v>
      </c>
      <c r="M6" s="33" t="s">
        <v>86</v>
      </c>
      <c r="N6" s="68" t="s">
        <v>38</v>
      </c>
      <c r="P6" s="33" t="s">
        <v>90</v>
      </c>
      <c r="Q6" s="33" t="s">
        <v>91</v>
      </c>
    </row>
    <row r="7" spans="1:17" ht="24.75">
      <c r="A7" s="171" t="s">
        <v>120</v>
      </c>
      <c r="B7" s="172" t="s">
        <v>117</v>
      </c>
      <c r="D7" s="171" t="s">
        <v>235</v>
      </c>
      <c r="E7" s="172" t="s">
        <v>236</v>
      </c>
      <c r="G7" s="177" t="s">
        <v>292</v>
      </c>
      <c r="H7" s="178" t="s">
        <v>293</v>
      </c>
      <c r="J7" s="173" t="s">
        <v>79</v>
      </c>
      <c r="K7" s="174" t="s">
        <v>80</v>
      </c>
      <c r="M7" s="33" t="s">
        <v>87</v>
      </c>
      <c r="N7" s="68" t="s">
        <v>39</v>
      </c>
      <c r="P7" s="33" t="s">
        <v>92</v>
      </c>
      <c r="Q7" s="33" t="s">
        <v>93</v>
      </c>
    </row>
    <row r="8" spans="1:11" ht="14.25">
      <c r="A8" s="171" t="s">
        <v>180</v>
      </c>
      <c r="B8" s="172" t="s">
        <v>181</v>
      </c>
      <c r="D8" s="171" t="s">
        <v>286</v>
      </c>
      <c r="E8" s="172" t="s">
        <v>287</v>
      </c>
      <c r="G8" s="177" t="s">
        <v>160</v>
      </c>
      <c r="H8" s="178" t="s">
        <v>108</v>
      </c>
      <c r="J8" s="173" t="s">
        <v>210</v>
      </c>
      <c r="K8" s="174" t="s">
        <v>208</v>
      </c>
    </row>
    <row r="9" spans="1:13" ht="14.25">
      <c r="A9" s="171" t="s">
        <v>232</v>
      </c>
      <c r="B9" s="172" t="s">
        <v>233</v>
      </c>
      <c r="D9" s="171" t="s">
        <v>288</v>
      </c>
      <c r="E9" s="172" t="s">
        <v>260</v>
      </c>
      <c r="G9" s="177" t="s">
        <v>81</v>
      </c>
      <c r="H9" s="178" t="s">
        <v>30</v>
      </c>
      <c r="J9" s="173" t="s">
        <v>81</v>
      </c>
      <c r="K9" s="174" t="s">
        <v>30</v>
      </c>
      <c r="M9" s="156" t="s">
        <v>110</v>
      </c>
    </row>
    <row r="10" spans="1:14" ht="24.75">
      <c r="A10" s="171" t="s">
        <v>156</v>
      </c>
      <c r="B10" s="172" t="s">
        <v>151</v>
      </c>
      <c r="D10" s="171" t="s">
        <v>237</v>
      </c>
      <c r="E10" s="172" t="s">
        <v>238</v>
      </c>
      <c r="G10" s="177" t="s">
        <v>161</v>
      </c>
      <c r="H10" s="178" t="s">
        <v>28</v>
      </c>
      <c r="J10" s="173" t="s">
        <v>267</v>
      </c>
      <c r="K10" s="174" t="s">
        <v>268</v>
      </c>
      <c r="M10" s="67" t="s">
        <v>65</v>
      </c>
      <c r="N10" s="67" t="s">
        <v>66</v>
      </c>
    </row>
    <row r="11" spans="1:14" ht="24.75">
      <c r="A11" s="169"/>
      <c r="B11" s="170"/>
      <c r="G11" s="177" t="s">
        <v>294</v>
      </c>
      <c r="H11" s="178" t="s">
        <v>295</v>
      </c>
      <c r="J11" s="173" t="s">
        <v>254</v>
      </c>
      <c r="K11" s="174" t="s">
        <v>255</v>
      </c>
      <c r="M11" s="175" t="s">
        <v>289</v>
      </c>
      <c r="N11" s="176" t="s">
        <v>78</v>
      </c>
    </row>
    <row r="12" spans="1:14" ht="14.25">
      <c r="A12" s="169"/>
      <c r="B12" s="170"/>
      <c r="G12" s="177" t="s">
        <v>163</v>
      </c>
      <c r="H12" s="178" t="s">
        <v>164</v>
      </c>
      <c r="J12" s="173" t="s">
        <v>162</v>
      </c>
      <c r="K12" s="174" t="s">
        <v>107</v>
      </c>
      <c r="M12" s="175" t="s">
        <v>241</v>
      </c>
      <c r="N12" s="176" t="s">
        <v>223</v>
      </c>
    </row>
    <row r="13" spans="1:14" ht="24.75">
      <c r="A13" s="169"/>
      <c r="B13" s="170"/>
      <c r="G13" s="177" t="s">
        <v>142</v>
      </c>
      <c r="H13" s="178" t="s">
        <v>27</v>
      </c>
      <c r="J13" s="173" t="s">
        <v>82</v>
      </c>
      <c r="K13" s="174" t="s">
        <v>83</v>
      </c>
      <c r="M13" s="175" t="s">
        <v>140</v>
      </c>
      <c r="N13" s="176" t="s">
        <v>64</v>
      </c>
    </row>
    <row r="14" spans="1:14" ht="14.25">
      <c r="A14" s="156" t="s">
        <v>200</v>
      </c>
      <c r="G14" s="169"/>
      <c r="H14" s="170"/>
      <c r="J14" s="173" t="s">
        <v>145</v>
      </c>
      <c r="K14" s="174" t="s">
        <v>125</v>
      </c>
      <c r="M14" s="175" t="s">
        <v>141</v>
      </c>
      <c r="N14" s="176" t="s">
        <v>111</v>
      </c>
    </row>
    <row r="15" spans="1:14" ht="24.75">
      <c r="A15" s="67" t="s">
        <v>65</v>
      </c>
      <c r="B15" s="67" t="s">
        <v>66</v>
      </c>
      <c r="J15" s="173" t="s">
        <v>211</v>
      </c>
      <c r="K15" s="174" t="s">
        <v>189</v>
      </c>
      <c r="M15" s="175" t="s">
        <v>290</v>
      </c>
      <c r="N15" s="176" t="s">
        <v>291</v>
      </c>
    </row>
    <row r="16" spans="1:14" ht="14.25">
      <c r="A16" s="171" t="s">
        <v>275</v>
      </c>
      <c r="B16" s="172" t="s">
        <v>271</v>
      </c>
      <c r="J16" s="173" t="s">
        <v>212</v>
      </c>
      <c r="K16" s="174" t="s">
        <v>122</v>
      </c>
      <c r="M16" s="175" t="s">
        <v>264</v>
      </c>
      <c r="N16" s="176" t="s">
        <v>263</v>
      </c>
    </row>
    <row r="17" spans="1:14" ht="24.75">
      <c r="A17" s="171" t="s">
        <v>276</v>
      </c>
      <c r="B17" s="172" t="s">
        <v>217</v>
      </c>
      <c r="J17" s="173" t="s">
        <v>146</v>
      </c>
      <c r="K17" s="174" t="s">
        <v>124</v>
      </c>
      <c r="M17" s="175" t="s">
        <v>212</v>
      </c>
      <c r="N17" s="176" t="s">
        <v>122</v>
      </c>
    </row>
    <row r="18" spans="1:14" ht="24.75">
      <c r="A18" s="171" t="s">
        <v>230</v>
      </c>
      <c r="B18" s="172" t="s">
        <v>226</v>
      </c>
      <c r="J18" s="173" t="s">
        <v>173</v>
      </c>
      <c r="K18" s="174" t="s">
        <v>174</v>
      </c>
      <c r="M18" s="175" t="s">
        <v>143</v>
      </c>
      <c r="N18" s="176" t="s">
        <v>121</v>
      </c>
    </row>
    <row r="19" spans="1:11" ht="24.75">
      <c r="A19" s="171" t="s">
        <v>190</v>
      </c>
      <c r="B19" s="172" t="s">
        <v>191</v>
      </c>
      <c r="J19" s="173" t="s">
        <v>147</v>
      </c>
      <c r="K19" s="174" t="s">
        <v>144</v>
      </c>
    </row>
    <row r="20" spans="1:11" ht="14.25">
      <c r="A20" s="171" t="s">
        <v>192</v>
      </c>
      <c r="B20" s="172" t="s">
        <v>193</v>
      </c>
      <c r="J20" s="173" t="s">
        <v>148</v>
      </c>
      <c r="K20" s="174" t="s">
        <v>149</v>
      </c>
    </row>
    <row r="21" spans="1:11" ht="14.25">
      <c r="A21" s="171" t="s">
        <v>219</v>
      </c>
      <c r="B21" s="172" t="s">
        <v>218</v>
      </c>
      <c r="J21" s="173" t="s">
        <v>269</v>
      </c>
      <c r="K21" s="174" t="s">
        <v>270</v>
      </c>
    </row>
    <row r="22" spans="1:11" ht="14.25">
      <c r="A22" s="171" t="s">
        <v>194</v>
      </c>
      <c r="B22" s="172" t="s">
        <v>195</v>
      </c>
      <c r="J22" s="173" t="s">
        <v>150</v>
      </c>
      <c r="K22" s="174" t="s">
        <v>126</v>
      </c>
    </row>
    <row r="23" spans="1:2" ht="14.25">
      <c r="A23" s="171" t="s">
        <v>196</v>
      </c>
      <c r="B23" s="172" t="s">
        <v>197</v>
      </c>
    </row>
    <row r="24" spans="1:2" ht="14.25">
      <c r="A24" s="171" t="s">
        <v>198</v>
      </c>
      <c r="B24" s="172" t="s">
        <v>199</v>
      </c>
    </row>
    <row r="25" spans="1:2" ht="14.25">
      <c r="A25" s="171" t="s">
        <v>153</v>
      </c>
      <c r="B25" s="172" t="s">
        <v>152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view="pageBreakPreview" zoomScale="55" zoomScaleNormal="55" zoomScaleSheetLayoutView="55" zoomScalePageLayoutView="0" workbookViewId="0" topLeftCell="A1">
      <pane ySplit="6" topLeftCell="A7" activePane="bottomLeft" state="frozen"/>
      <selection pane="topLeft" activeCell="A1" sqref="A1"/>
      <selection pane="bottomLeft" activeCell="H7" sqref="H7"/>
    </sheetView>
  </sheetViews>
  <sheetFormatPr defaultColWidth="9.140625" defaultRowHeight="15"/>
  <cols>
    <col min="1" max="1" width="39.00390625" style="0" customWidth="1"/>
    <col min="2" max="2" width="17.28125" style="0" customWidth="1"/>
    <col min="3" max="3" width="17.00390625" style="0" customWidth="1"/>
    <col min="4" max="4" width="21.8515625" style="0" customWidth="1"/>
    <col min="5" max="5" width="20.140625" style="0" customWidth="1"/>
    <col min="6" max="6" width="21.140625" style="0" customWidth="1"/>
    <col min="7" max="7" width="21.00390625" style="0" customWidth="1"/>
    <col min="8" max="8" width="17.00390625" style="0" customWidth="1"/>
    <col min="9" max="9" width="32.421875" style="0" customWidth="1"/>
    <col min="10" max="10" width="13.8515625" style="0" customWidth="1"/>
    <col min="11" max="11" width="16.7109375" style="0" customWidth="1"/>
    <col min="12" max="13" width="18.00390625" style="0" customWidth="1"/>
    <col min="14" max="14" width="19.140625" style="0" customWidth="1"/>
  </cols>
  <sheetData>
    <row r="1" ht="15">
      <c r="J1" s="26"/>
    </row>
    <row r="2" spans="1:20" ht="16.5" customHeight="1">
      <c r="A2" s="1"/>
      <c r="B2" s="1"/>
      <c r="C2" s="1"/>
      <c r="D2" s="72"/>
      <c r="G2" s="1"/>
      <c r="H2" s="1"/>
      <c r="I2" s="1"/>
      <c r="J2" s="10" t="s">
        <v>343</v>
      </c>
      <c r="K2" s="91"/>
      <c r="L2" s="1"/>
      <c r="M2" s="1"/>
      <c r="N2" s="10"/>
      <c r="O2" s="1"/>
      <c r="P2" s="1"/>
      <c r="Q2" s="1"/>
      <c r="R2" s="1"/>
      <c r="S2" s="1"/>
      <c r="T2" s="1"/>
    </row>
    <row r="3" spans="1:20" ht="51.75" customHeight="1">
      <c r="A3" s="1"/>
      <c r="B3" s="1"/>
      <c r="C3" s="1"/>
      <c r="D3" s="105" t="s">
        <v>213</v>
      </c>
      <c r="F3" s="1"/>
      <c r="G3" s="1"/>
      <c r="H3" s="1"/>
      <c r="I3" s="1"/>
      <c r="J3" s="22"/>
      <c r="K3" s="1"/>
      <c r="O3" s="1"/>
      <c r="P3" s="1"/>
      <c r="Q3" s="1"/>
      <c r="R3" s="1"/>
      <c r="S3" s="1"/>
      <c r="T3" s="1"/>
    </row>
    <row r="4" spans="1:20" ht="10.5" customHeight="1" thickBot="1">
      <c r="A4" s="2"/>
      <c r="B4" s="2"/>
      <c r="C4" s="5"/>
      <c r="D4" s="8"/>
      <c r="E4" s="8"/>
      <c r="F4" s="8"/>
      <c r="G4" s="8"/>
      <c r="H4" s="5"/>
      <c r="I4" s="8"/>
      <c r="J4" s="25"/>
      <c r="K4" s="8"/>
      <c r="L4" s="4"/>
      <c r="M4" s="4"/>
      <c r="N4" s="4"/>
      <c r="O4" s="4"/>
      <c r="P4" s="1"/>
      <c r="Q4" s="1"/>
      <c r="R4" s="1"/>
      <c r="S4" s="1"/>
      <c r="T4" s="1"/>
    </row>
    <row r="5" spans="1:20" ht="34.5" customHeight="1" thickTop="1">
      <c r="A5" s="203" t="s">
        <v>10</v>
      </c>
      <c r="B5" s="205" t="s">
        <v>11</v>
      </c>
      <c r="C5" s="207" t="s">
        <v>0</v>
      </c>
      <c r="D5" s="209" t="s">
        <v>1</v>
      </c>
      <c r="E5" s="209" t="s">
        <v>2</v>
      </c>
      <c r="F5" s="209" t="s">
        <v>3</v>
      </c>
      <c r="G5" s="209" t="s">
        <v>7</v>
      </c>
      <c r="H5" s="211" t="s">
        <v>298</v>
      </c>
      <c r="I5" s="213" t="s">
        <v>4</v>
      </c>
      <c r="J5" s="215" t="s">
        <v>5</v>
      </c>
      <c r="K5" s="217" t="s">
        <v>299</v>
      </c>
      <c r="L5" s="161" t="s">
        <v>74</v>
      </c>
      <c r="M5" s="159" t="s">
        <v>204</v>
      </c>
      <c r="N5" s="119" t="s">
        <v>205</v>
      </c>
      <c r="O5" s="9"/>
      <c r="P5" s="9"/>
      <c r="Q5" s="9"/>
      <c r="R5" s="9"/>
      <c r="S5" s="9"/>
      <c r="T5" s="9"/>
    </row>
    <row r="6" spans="1:20" ht="34.5" customHeight="1" thickBot="1">
      <c r="A6" s="204"/>
      <c r="B6" s="206"/>
      <c r="C6" s="208"/>
      <c r="D6" s="210"/>
      <c r="E6" s="210"/>
      <c r="F6" s="210"/>
      <c r="G6" s="210"/>
      <c r="H6" s="212"/>
      <c r="I6" s="214"/>
      <c r="J6" s="216"/>
      <c r="K6" s="218"/>
      <c r="L6" s="160" t="s">
        <v>201</v>
      </c>
      <c r="M6" s="160" t="s">
        <v>202</v>
      </c>
      <c r="N6" s="123" t="s">
        <v>203</v>
      </c>
      <c r="O6" s="9"/>
      <c r="P6" s="9"/>
      <c r="Q6" s="9"/>
      <c r="R6" s="9"/>
      <c r="S6" s="9"/>
      <c r="T6" s="9"/>
    </row>
    <row r="7" spans="1:14" s="144" customFormat="1" ht="55.5" customHeight="1">
      <c r="A7" s="163" t="s">
        <v>367</v>
      </c>
      <c r="B7" s="164" t="s">
        <v>221</v>
      </c>
      <c r="C7" s="165">
        <v>44298</v>
      </c>
      <c r="D7" s="166" t="s">
        <v>272</v>
      </c>
      <c r="E7" s="166" t="s">
        <v>273</v>
      </c>
      <c r="F7" s="166" t="s">
        <v>6</v>
      </c>
      <c r="G7" s="166" t="s">
        <v>59</v>
      </c>
      <c r="H7" s="166">
        <f aca="true" t="shared" si="0" ref="H7:H15">C7+6</f>
        <v>44304</v>
      </c>
      <c r="I7" s="167"/>
      <c r="J7" s="167"/>
      <c r="K7" s="168">
        <v>43767</v>
      </c>
      <c r="L7" s="168">
        <f aca="true" t="shared" si="1" ref="L7:L13">K7+23</f>
        <v>43790</v>
      </c>
      <c r="M7" s="168">
        <f aca="true" t="shared" si="2" ref="M7:M13">K7+25</f>
        <v>43792</v>
      </c>
      <c r="N7" s="168">
        <f aca="true" t="shared" si="3" ref="N7:N13">K7+26</f>
        <v>43793</v>
      </c>
    </row>
    <row r="8" spans="1:14" s="144" customFormat="1" ht="55.5" customHeight="1">
      <c r="A8" s="163" t="s">
        <v>228</v>
      </c>
      <c r="B8" s="164" t="s">
        <v>274</v>
      </c>
      <c r="C8" s="165">
        <v>44305</v>
      </c>
      <c r="D8" s="166" t="s">
        <v>272</v>
      </c>
      <c r="E8" s="166" t="s">
        <v>273</v>
      </c>
      <c r="F8" s="166" t="s">
        <v>6</v>
      </c>
      <c r="G8" s="166" t="s">
        <v>59</v>
      </c>
      <c r="H8" s="166">
        <f t="shared" si="0"/>
        <v>44311</v>
      </c>
      <c r="I8" s="167"/>
      <c r="J8" s="167"/>
      <c r="K8" s="168">
        <f aca="true" t="shared" si="4" ref="K8:K17">K7+7</f>
        <v>43774</v>
      </c>
      <c r="L8" s="168">
        <f t="shared" si="1"/>
        <v>43797</v>
      </c>
      <c r="M8" s="168">
        <f t="shared" si="2"/>
        <v>43799</v>
      </c>
      <c r="N8" s="168">
        <f t="shared" si="3"/>
        <v>43800</v>
      </c>
    </row>
    <row r="9" spans="1:14" s="144" customFormat="1" ht="55.5" customHeight="1">
      <c r="A9" s="163" t="s">
        <v>63</v>
      </c>
      <c r="B9" s="164" t="s">
        <v>366</v>
      </c>
      <c r="C9" s="165">
        <v>44312</v>
      </c>
      <c r="D9" s="166" t="s">
        <v>272</v>
      </c>
      <c r="E9" s="166" t="s">
        <v>273</v>
      </c>
      <c r="F9" s="166" t="s">
        <v>6</v>
      </c>
      <c r="G9" s="166" t="s">
        <v>59</v>
      </c>
      <c r="H9" s="166">
        <f t="shared" si="0"/>
        <v>44318</v>
      </c>
      <c r="I9" s="167"/>
      <c r="J9" s="167"/>
      <c r="K9" s="168">
        <f t="shared" si="4"/>
        <v>43781</v>
      </c>
      <c r="L9" s="168">
        <f t="shared" si="1"/>
        <v>43804</v>
      </c>
      <c r="M9" s="168">
        <f t="shared" si="2"/>
        <v>43806</v>
      </c>
      <c r="N9" s="168">
        <f t="shared" si="3"/>
        <v>43807</v>
      </c>
    </row>
    <row r="10" spans="1:14" s="144" customFormat="1" ht="55.5" customHeight="1">
      <c r="A10" s="163" t="s">
        <v>383</v>
      </c>
      <c r="B10" s="164" t="s">
        <v>384</v>
      </c>
      <c r="C10" s="165">
        <v>44319</v>
      </c>
      <c r="D10" s="166" t="s">
        <v>272</v>
      </c>
      <c r="E10" s="166" t="s">
        <v>273</v>
      </c>
      <c r="F10" s="166" t="s">
        <v>6</v>
      </c>
      <c r="G10" s="166" t="s">
        <v>59</v>
      </c>
      <c r="H10" s="166">
        <f t="shared" si="0"/>
        <v>44325</v>
      </c>
      <c r="I10" s="167"/>
      <c r="J10" s="167"/>
      <c r="K10" s="168">
        <f t="shared" si="4"/>
        <v>43788</v>
      </c>
      <c r="L10" s="168">
        <f t="shared" si="1"/>
        <v>43811</v>
      </c>
      <c r="M10" s="168">
        <f t="shared" si="2"/>
        <v>43813</v>
      </c>
      <c r="N10" s="168">
        <f t="shared" si="3"/>
        <v>43814</v>
      </c>
    </row>
    <row r="11" spans="1:14" s="144" customFormat="1" ht="55.5" customHeight="1">
      <c r="A11" s="163" t="s">
        <v>78</v>
      </c>
      <c r="B11" s="164" t="s">
        <v>366</v>
      </c>
      <c r="C11" s="165">
        <v>44327</v>
      </c>
      <c r="D11" s="166"/>
      <c r="E11" s="166"/>
      <c r="F11" s="166" t="s">
        <v>59</v>
      </c>
      <c r="G11" s="166" t="s">
        <v>279</v>
      </c>
      <c r="H11" s="166">
        <f t="shared" si="0"/>
        <v>44333</v>
      </c>
      <c r="I11" s="167"/>
      <c r="J11" s="167"/>
      <c r="K11" s="168">
        <f t="shared" si="4"/>
        <v>43795</v>
      </c>
      <c r="L11" s="168">
        <f t="shared" si="1"/>
        <v>43818</v>
      </c>
      <c r="M11" s="168">
        <f t="shared" si="2"/>
        <v>43820</v>
      </c>
      <c r="N11" s="168">
        <f t="shared" si="3"/>
        <v>43821</v>
      </c>
    </row>
    <row r="12" spans="1:14" s="144" customFormat="1" ht="55.5" customHeight="1">
      <c r="A12" s="163" t="s">
        <v>385</v>
      </c>
      <c r="B12" s="164" t="s">
        <v>386</v>
      </c>
      <c r="C12" s="165">
        <v>44334</v>
      </c>
      <c r="D12" s="166"/>
      <c r="E12" s="166"/>
      <c r="F12" s="166" t="s">
        <v>59</v>
      </c>
      <c r="G12" s="166" t="s">
        <v>279</v>
      </c>
      <c r="H12" s="166">
        <f t="shared" si="0"/>
        <v>44340</v>
      </c>
      <c r="I12" s="167"/>
      <c r="J12" s="167"/>
      <c r="K12" s="168">
        <f t="shared" si="4"/>
        <v>43802</v>
      </c>
      <c r="L12" s="168">
        <f t="shared" si="1"/>
        <v>43825</v>
      </c>
      <c r="M12" s="168">
        <f t="shared" si="2"/>
        <v>43827</v>
      </c>
      <c r="N12" s="168">
        <f t="shared" si="3"/>
        <v>43828</v>
      </c>
    </row>
    <row r="13" spans="1:14" s="144" customFormat="1" ht="55.5" customHeight="1">
      <c r="A13" s="163" t="s">
        <v>387</v>
      </c>
      <c r="B13" s="164" t="s">
        <v>388</v>
      </c>
      <c r="C13" s="165">
        <v>44341</v>
      </c>
      <c r="D13" s="166"/>
      <c r="E13" s="166"/>
      <c r="F13" s="166" t="s">
        <v>59</v>
      </c>
      <c r="G13" s="166" t="s">
        <v>279</v>
      </c>
      <c r="H13" s="166">
        <f t="shared" si="0"/>
        <v>44347</v>
      </c>
      <c r="I13" s="167"/>
      <c r="J13" s="167"/>
      <c r="K13" s="168">
        <f t="shared" si="4"/>
        <v>43809</v>
      </c>
      <c r="L13" s="168">
        <f t="shared" si="1"/>
        <v>43832</v>
      </c>
      <c r="M13" s="168">
        <f t="shared" si="2"/>
        <v>43834</v>
      </c>
      <c r="N13" s="168">
        <f t="shared" si="3"/>
        <v>43835</v>
      </c>
    </row>
    <row r="14" spans="1:14" s="144" customFormat="1" ht="55.5" customHeight="1">
      <c r="A14" s="163" t="s">
        <v>78</v>
      </c>
      <c r="B14" s="164" t="s">
        <v>366</v>
      </c>
      <c r="C14" s="165">
        <v>44348</v>
      </c>
      <c r="D14" s="166"/>
      <c r="E14" s="166"/>
      <c r="F14" s="166" t="s">
        <v>59</v>
      </c>
      <c r="G14" s="166" t="s">
        <v>279</v>
      </c>
      <c r="H14" s="166">
        <f t="shared" si="0"/>
        <v>44354</v>
      </c>
      <c r="I14" s="167"/>
      <c r="J14" s="167"/>
      <c r="K14" s="168">
        <f t="shared" si="4"/>
        <v>43816</v>
      </c>
      <c r="L14" s="168">
        <f>K14+24</f>
        <v>43840</v>
      </c>
      <c r="M14" s="168">
        <f>K14+26</f>
        <v>43842</v>
      </c>
      <c r="N14" s="168">
        <f>K14+27</f>
        <v>43843</v>
      </c>
    </row>
    <row r="15" spans="1:14" s="144" customFormat="1" ht="55.5" customHeight="1">
      <c r="A15" s="163" t="s">
        <v>78</v>
      </c>
      <c r="B15" s="164" t="s">
        <v>389</v>
      </c>
      <c r="C15" s="165">
        <v>44355</v>
      </c>
      <c r="D15" s="166"/>
      <c r="E15" s="166"/>
      <c r="F15" s="166" t="s">
        <v>59</v>
      </c>
      <c r="G15" s="166" t="s">
        <v>279</v>
      </c>
      <c r="H15" s="166">
        <f t="shared" si="0"/>
        <v>44361</v>
      </c>
      <c r="I15" s="167"/>
      <c r="J15" s="167"/>
      <c r="K15" s="168">
        <f t="shared" si="4"/>
        <v>43823</v>
      </c>
      <c r="L15" s="168">
        <f>K15+24</f>
        <v>43847</v>
      </c>
      <c r="M15" s="168">
        <f>K15+26</f>
        <v>43849</v>
      </c>
      <c r="N15" s="168">
        <f>K15+27</f>
        <v>43850</v>
      </c>
    </row>
    <row r="16" spans="1:14" s="144" customFormat="1" ht="55.5" customHeight="1">
      <c r="A16" s="163" t="s">
        <v>390</v>
      </c>
      <c r="B16" s="164" t="s">
        <v>386</v>
      </c>
      <c r="C16" s="165">
        <v>44362</v>
      </c>
      <c r="D16" s="166"/>
      <c r="E16" s="166"/>
      <c r="F16" s="166" t="s">
        <v>59</v>
      </c>
      <c r="G16" s="166" t="s">
        <v>279</v>
      </c>
      <c r="H16" s="166">
        <f>C16+6</f>
        <v>44368</v>
      </c>
      <c r="I16" s="167"/>
      <c r="J16" s="167"/>
      <c r="K16" s="168">
        <f t="shared" si="4"/>
        <v>43830</v>
      </c>
      <c r="L16" s="168">
        <f>K16+24</f>
        <v>43854</v>
      </c>
      <c r="M16" s="168">
        <f>K16+26</f>
        <v>43856</v>
      </c>
      <c r="N16" s="168">
        <f>K16+27</f>
        <v>43857</v>
      </c>
    </row>
    <row r="17" spans="1:14" s="144" customFormat="1" ht="55.5" customHeight="1">
      <c r="A17" s="163" t="s">
        <v>391</v>
      </c>
      <c r="B17" s="164" t="s">
        <v>392</v>
      </c>
      <c r="C17" s="165">
        <v>44369</v>
      </c>
      <c r="D17" s="166"/>
      <c r="E17" s="166"/>
      <c r="F17" s="166" t="s">
        <v>59</v>
      </c>
      <c r="G17" s="166" t="s">
        <v>279</v>
      </c>
      <c r="H17" s="166">
        <f>C17+6</f>
        <v>44375</v>
      </c>
      <c r="I17" s="167"/>
      <c r="J17" s="167"/>
      <c r="K17" s="168">
        <f t="shared" si="4"/>
        <v>43837</v>
      </c>
      <c r="L17" s="168">
        <f>K17+24</f>
        <v>43861</v>
      </c>
      <c r="M17" s="168">
        <f>K17+26</f>
        <v>43863</v>
      </c>
      <c r="N17" s="168">
        <f>K17+27</f>
        <v>43864</v>
      </c>
    </row>
    <row r="18" spans="1:14" s="144" customFormat="1" ht="55.5" customHeight="1">
      <c r="A18" s="163" t="s">
        <v>367</v>
      </c>
      <c r="B18" s="164" t="s">
        <v>393</v>
      </c>
      <c r="C18" s="165">
        <v>44376</v>
      </c>
      <c r="D18" s="166"/>
      <c r="E18" s="166"/>
      <c r="F18" s="166" t="s">
        <v>59</v>
      </c>
      <c r="G18" s="166" t="s">
        <v>279</v>
      </c>
      <c r="H18" s="166">
        <f>C18+6</f>
        <v>44382</v>
      </c>
      <c r="I18" s="167"/>
      <c r="J18" s="167"/>
      <c r="K18" s="168">
        <f>K16+7</f>
        <v>43837</v>
      </c>
      <c r="L18" s="168">
        <f>K18+24</f>
        <v>43861</v>
      </c>
      <c r="M18" s="168">
        <f>K18+26</f>
        <v>43863</v>
      </c>
      <c r="N18" s="168">
        <f>K18+27</f>
        <v>43864</v>
      </c>
    </row>
    <row r="19" spans="1:14" s="144" customFormat="1" ht="25.5" customHeight="1">
      <c r="A19"/>
      <c r="B19"/>
      <c r="C19"/>
      <c r="D19"/>
      <c r="E19"/>
      <c r="F19"/>
      <c r="G19"/>
      <c r="H19"/>
      <c r="I19"/>
      <c r="J19" s="26"/>
      <c r="K19"/>
      <c r="L19"/>
      <c r="M19"/>
      <c r="N19"/>
    </row>
    <row r="20" spans="1:14" s="144" customFormat="1" ht="25.5" customHeight="1">
      <c r="A20" s="45" t="s">
        <v>12</v>
      </c>
      <c r="B20" s="45"/>
      <c r="C20" s="106"/>
      <c r="D20" s="106"/>
      <c r="E20" s="106"/>
      <c r="F20" s="106"/>
      <c r="G20" s="106"/>
      <c r="H20" s="158"/>
      <c r="I20" s="11" t="s">
        <v>13</v>
      </c>
      <c r="J20" s="108" t="s">
        <v>37</v>
      </c>
      <c r="K20" s="109"/>
      <c r="L20" s="1"/>
      <c r="M20" s="1"/>
      <c r="N20" s="1"/>
    </row>
    <row r="21" spans="1:14" ht="19.5">
      <c r="A21" s="45" t="s">
        <v>14</v>
      </c>
      <c r="B21" s="45"/>
      <c r="C21" s="106"/>
      <c r="D21" s="106"/>
      <c r="E21" s="106"/>
      <c r="F21" s="106"/>
      <c r="G21" s="106"/>
      <c r="H21" s="158"/>
      <c r="I21" s="111" t="s">
        <v>15</v>
      </c>
      <c r="J21" s="109"/>
      <c r="K21" s="109"/>
      <c r="L21" s="1"/>
      <c r="M21" s="1"/>
      <c r="N21" s="1"/>
    </row>
    <row r="22" spans="1:14" ht="20.25">
      <c r="A22" s="112"/>
      <c r="B22" s="112"/>
      <c r="C22" s="113"/>
      <c r="D22" s="113"/>
      <c r="E22" s="113"/>
      <c r="F22" s="113"/>
      <c r="G22" s="113"/>
      <c r="H22" s="158"/>
      <c r="I22" s="114" t="s">
        <v>176</v>
      </c>
      <c r="J22" s="109"/>
      <c r="K22" s="109"/>
      <c r="L22" s="1"/>
      <c r="M22" s="1"/>
      <c r="N22" s="1"/>
    </row>
    <row r="23" spans="1:20" ht="20.25">
      <c r="A23" s="51" t="s">
        <v>16</v>
      </c>
      <c r="B23" s="45"/>
      <c r="C23" s="12"/>
      <c r="D23" s="106"/>
      <c r="E23" s="106"/>
      <c r="F23" s="106"/>
      <c r="G23" s="106"/>
      <c r="H23" s="158"/>
      <c r="I23" s="115" t="s">
        <v>177</v>
      </c>
      <c r="J23" s="109"/>
      <c r="K23" s="109"/>
      <c r="L23" s="1"/>
      <c r="M23" s="1"/>
      <c r="N23" s="1"/>
      <c r="O23" s="1"/>
      <c r="P23" s="1"/>
      <c r="Q23" s="1"/>
      <c r="R23" s="1"/>
      <c r="S23" s="1"/>
      <c r="T23" s="1"/>
    </row>
    <row r="24" spans="1:20" ht="19.5">
      <c r="A24" s="56" t="s">
        <v>17</v>
      </c>
      <c r="B24" s="116" t="s">
        <v>18</v>
      </c>
      <c r="C24" s="13"/>
      <c r="D24" s="14"/>
      <c r="E24" s="14"/>
      <c r="F24" s="14"/>
      <c r="G24" s="14"/>
      <c r="H24" s="158"/>
      <c r="I24" s="158"/>
      <c r="J24" s="109"/>
      <c r="K24" s="109"/>
      <c r="L24" s="1"/>
      <c r="M24" s="1"/>
      <c r="N24" s="1"/>
      <c r="O24" s="1"/>
      <c r="P24" s="1"/>
      <c r="Q24" s="1"/>
      <c r="R24" s="1"/>
      <c r="S24" s="1"/>
      <c r="T24" s="1"/>
    </row>
    <row r="25" spans="1:20" ht="24.75">
      <c r="A25" s="56" t="s">
        <v>19</v>
      </c>
      <c r="B25" s="116" t="s">
        <v>20</v>
      </c>
      <c r="C25" s="13"/>
      <c r="D25" s="15"/>
      <c r="E25" s="15"/>
      <c r="F25" s="15"/>
      <c r="G25" s="15"/>
      <c r="H25" s="117" t="s">
        <v>21</v>
      </c>
      <c r="I25" s="17" t="s">
        <v>49</v>
      </c>
      <c r="J25" s="109"/>
      <c r="K25" s="109"/>
      <c r="L25" s="1"/>
      <c r="M25" s="1"/>
      <c r="N25" s="1"/>
      <c r="O25" s="1"/>
      <c r="P25" s="1"/>
      <c r="Q25" s="1"/>
      <c r="R25" s="1"/>
      <c r="S25" s="1"/>
      <c r="T25" s="1"/>
    </row>
    <row r="26" spans="1:20" ht="24.75">
      <c r="A26" s="56" t="s">
        <v>31</v>
      </c>
      <c r="B26" s="118" t="s">
        <v>32</v>
      </c>
      <c r="C26" s="32"/>
      <c r="D26" s="32"/>
      <c r="E26" s="32"/>
      <c r="F26" s="32"/>
      <c r="G26" s="32"/>
      <c r="H26" s="117" t="s">
        <v>21</v>
      </c>
      <c r="I26" s="19" t="s">
        <v>50</v>
      </c>
      <c r="J26" s="109"/>
      <c r="K26" s="109"/>
      <c r="L26" s="1"/>
      <c r="M26" s="1"/>
      <c r="N26" s="1"/>
      <c r="O26" s="1"/>
      <c r="P26" s="1"/>
      <c r="Q26" s="1"/>
      <c r="R26" s="1"/>
      <c r="S26" s="1"/>
      <c r="T26" s="1"/>
    </row>
    <row r="27" spans="1:20" ht="24.75">
      <c r="A27" s="56" t="s">
        <v>33</v>
      </c>
      <c r="B27" s="108" t="s">
        <v>34</v>
      </c>
      <c r="C27" s="113"/>
      <c r="D27" s="18"/>
      <c r="E27" s="18"/>
      <c r="F27" s="18"/>
      <c r="G27" s="18"/>
      <c r="H27" s="117" t="s">
        <v>21</v>
      </c>
      <c r="I27" s="21" t="s">
        <v>22</v>
      </c>
      <c r="J27" s="109"/>
      <c r="K27" s="109"/>
      <c r="L27" s="1"/>
      <c r="M27" s="1"/>
      <c r="N27" s="1"/>
      <c r="O27" s="1"/>
      <c r="P27" s="1"/>
      <c r="Q27" s="1"/>
      <c r="R27" s="1"/>
      <c r="S27" s="1"/>
      <c r="T27" s="1"/>
    </row>
    <row r="28" spans="1:20" ht="24.75">
      <c r="A28" s="56" t="s">
        <v>35</v>
      </c>
      <c r="B28" s="108" t="s">
        <v>36</v>
      </c>
      <c r="C28" s="113"/>
      <c r="D28" s="20"/>
      <c r="E28" s="20"/>
      <c r="F28" s="20"/>
      <c r="G28" s="20"/>
      <c r="H28" s="117" t="s">
        <v>21</v>
      </c>
      <c r="I28" s="21" t="s">
        <v>23</v>
      </c>
      <c r="J28" s="109"/>
      <c r="K28" s="109"/>
      <c r="L28" s="1"/>
      <c r="M28" s="1"/>
      <c r="N28" s="1"/>
      <c r="O28" s="1"/>
      <c r="P28" s="1"/>
      <c r="Q28" s="1"/>
      <c r="R28" s="1"/>
      <c r="S28" s="1"/>
      <c r="T28" s="1"/>
    </row>
    <row r="29" spans="1:20" ht="24.75">
      <c r="A29" s="1"/>
      <c r="B29" s="1"/>
      <c r="C29" s="1"/>
      <c r="D29" s="12"/>
      <c r="E29" s="12"/>
      <c r="F29" s="12"/>
      <c r="G29" s="12"/>
      <c r="H29" s="117" t="s">
        <v>21</v>
      </c>
      <c r="I29" s="21" t="s">
        <v>178</v>
      </c>
      <c r="J29" s="26"/>
      <c r="N29" s="1"/>
      <c r="O29" s="1"/>
      <c r="P29" s="1"/>
      <c r="Q29" s="1"/>
      <c r="R29" s="1"/>
      <c r="S29" s="1"/>
      <c r="T29" s="1"/>
    </row>
    <row r="30" spans="8:20" ht="24.75">
      <c r="H30" s="117" t="s">
        <v>21</v>
      </c>
      <c r="I30" s="21" t="s">
        <v>179</v>
      </c>
      <c r="J30" s="26"/>
      <c r="O30" s="1"/>
      <c r="P30" s="1"/>
      <c r="Q30" s="1"/>
      <c r="R30" s="1"/>
      <c r="S30" s="1"/>
      <c r="T30" s="1"/>
    </row>
    <row r="31" ht="14.25">
      <c r="J31" s="26"/>
    </row>
    <row r="32" ht="14.25">
      <c r="J32" s="26"/>
    </row>
    <row r="33" ht="14.25">
      <c r="J33" s="26"/>
    </row>
    <row r="34" ht="14.25">
      <c r="J34" s="26"/>
    </row>
    <row r="35" ht="14.25">
      <c r="J35" s="26"/>
    </row>
    <row r="36" ht="14.25">
      <c r="J36" s="26"/>
    </row>
  </sheetData>
  <sheetProtection/>
  <mergeCells count="11">
    <mergeCell ref="G5:G6"/>
    <mergeCell ref="H5:H6"/>
    <mergeCell ref="I5:I6"/>
    <mergeCell ref="J5:J6"/>
    <mergeCell ref="K5:K6"/>
    <mergeCell ref="A5:A6"/>
    <mergeCell ref="B5:B6"/>
    <mergeCell ref="C5:C6"/>
    <mergeCell ref="D5:D6"/>
    <mergeCell ref="E5:E6"/>
    <mergeCell ref="F5:F6"/>
  </mergeCells>
  <hyperlinks>
    <hyperlink ref="B27" r:id="rId1" display="https://vn.one-line.com/standard-page/demurrage-and-detention-free-time-and-charges"/>
    <hyperlink ref="B28" r:id="rId2" display="https://vn.one-line.com/standard-page/local-charges-and-tariff"/>
    <hyperlink ref="J20" r:id="rId3" display="http://www.vn.one-line.com/"/>
    <hyperlink ref="B25" r:id="rId4" display="https://ecomm.one-line.com/ecom/CUP_HOM_3005.do?sessLocale=en"/>
    <hyperlink ref="B24" r:id="rId5" display="https://www.one-line.com/en/vessels "/>
    <hyperlink ref="I28" r:id="rId6" display="mailto:vn.sgn.exdoc@one-line.com"/>
    <hyperlink ref="I27" r:id="rId7" display="mailto:vn.sgn.ofs.si@one-line.com"/>
  </hyperlinks>
  <printOptions horizontalCentered="1"/>
  <pageMargins left="0" right="0" top="0.5" bottom="0" header="0" footer="0"/>
  <pageSetup fitToHeight="1" fitToWidth="1" horizontalDpi="600" verticalDpi="600" orientation="landscape" paperSize="9" scale="49" r:id="rId9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showGridLines="0" view="pageBreakPreview" zoomScale="55" zoomScaleNormal="55" zoomScaleSheetLayoutView="55" zoomScalePageLayoutView="0" workbookViewId="0" topLeftCell="A1">
      <pane ySplit="6" topLeftCell="A47" activePane="bottomLeft" state="frozen"/>
      <selection pane="topLeft" activeCell="A1" sqref="A1"/>
      <selection pane="bottomLeft" activeCell="A19" sqref="A19:H54"/>
    </sheetView>
  </sheetViews>
  <sheetFormatPr defaultColWidth="9.140625" defaultRowHeight="15"/>
  <cols>
    <col min="1" max="1" width="39.00390625" style="0" customWidth="1"/>
    <col min="2" max="2" width="17.28125" style="0" customWidth="1"/>
    <col min="3" max="3" width="17.00390625" style="0" customWidth="1"/>
    <col min="4" max="4" width="21.8515625" style="0" customWidth="1"/>
    <col min="5" max="5" width="20.140625" style="0" customWidth="1"/>
    <col min="6" max="6" width="21.140625" style="0" customWidth="1"/>
    <col min="7" max="7" width="21.00390625" style="0" customWidth="1"/>
    <col min="8" max="8" width="17.00390625" style="0" customWidth="1"/>
    <col min="9" max="9" width="32.421875" style="0" customWidth="1"/>
    <col min="10" max="10" width="13.8515625" style="0" customWidth="1"/>
    <col min="11" max="11" width="16.7109375" style="0" customWidth="1"/>
    <col min="12" max="12" width="18.00390625" style="0" customWidth="1"/>
    <col min="13" max="13" width="19.140625" style="0" customWidth="1"/>
  </cols>
  <sheetData>
    <row r="1" ht="15">
      <c r="J1" s="26"/>
    </row>
    <row r="2" spans="1:19" ht="16.5" customHeight="1">
      <c r="A2" s="1"/>
      <c r="B2" s="1"/>
      <c r="C2" s="1"/>
      <c r="D2" s="72"/>
      <c r="G2" s="1"/>
      <c r="H2" s="1"/>
      <c r="I2" s="1"/>
      <c r="J2" s="10" t="s">
        <v>377</v>
      </c>
      <c r="K2" s="91"/>
      <c r="L2" s="1"/>
      <c r="M2" s="10"/>
      <c r="N2" s="1"/>
      <c r="O2" s="1"/>
      <c r="P2" s="1"/>
      <c r="Q2" s="1"/>
      <c r="R2" s="1"/>
      <c r="S2" s="1"/>
    </row>
    <row r="3" spans="1:19" ht="51.75" customHeight="1">
      <c r="A3" s="1"/>
      <c r="B3" s="1"/>
      <c r="C3" s="1"/>
      <c r="D3" s="105" t="s">
        <v>44</v>
      </c>
      <c r="F3" s="1"/>
      <c r="G3" s="1"/>
      <c r="H3" s="1"/>
      <c r="I3" s="1"/>
      <c r="J3" s="22"/>
      <c r="K3" s="1"/>
      <c r="N3" s="1"/>
      <c r="O3" s="1"/>
      <c r="P3" s="1"/>
      <c r="Q3" s="1"/>
      <c r="R3" s="1"/>
      <c r="S3" s="1"/>
    </row>
    <row r="4" spans="1:19" ht="10.5" customHeight="1" thickBot="1">
      <c r="A4" s="2"/>
      <c r="B4" s="2"/>
      <c r="C4" s="5"/>
      <c r="D4" s="8"/>
      <c r="E4" s="8"/>
      <c r="F4" s="8"/>
      <c r="G4" s="8"/>
      <c r="H4" s="5"/>
      <c r="I4" s="8"/>
      <c r="J4" s="25"/>
      <c r="K4" s="8"/>
      <c r="L4" s="4"/>
      <c r="M4" s="4"/>
      <c r="N4" s="4"/>
      <c r="O4" s="1"/>
      <c r="P4" s="1"/>
      <c r="Q4" s="1"/>
      <c r="R4" s="1"/>
      <c r="S4" s="1"/>
    </row>
    <row r="5" spans="1:19" ht="27.75" customHeight="1">
      <c r="A5" s="203" t="s">
        <v>10</v>
      </c>
      <c r="B5" s="205" t="s">
        <v>11</v>
      </c>
      <c r="C5" s="207" t="s">
        <v>0</v>
      </c>
      <c r="D5" s="209" t="s">
        <v>1</v>
      </c>
      <c r="E5" s="209" t="s">
        <v>2</v>
      </c>
      <c r="F5" s="209" t="s">
        <v>3</v>
      </c>
      <c r="G5" s="209" t="s">
        <v>7</v>
      </c>
      <c r="H5" s="207" t="s">
        <v>62</v>
      </c>
      <c r="I5" s="205" t="s">
        <v>4</v>
      </c>
      <c r="J5" s="209" t="s">
        <v>5</v>
      </c>
      <c r="K5" s="239" t="s">
        <v>300</v>
      </c>
      <c r="L5" s="121" t="s">
        <v>45</v>
      </c>
      <c r="M5" s="119" t="s">
        <v>46</v>
      </c>
      <c r="N5" s="9"/>
      <c r="O5" s="9"/>
      <c r="P5" s="9"/>
      <c r="Q5" s="9"/>
      <c r="R5" s="9"/>
      <c r="S5" s="9"/>
    </row>
    <row r="6" spans="1:19" ht="27.75" customHeight="1" thickBot="1">
      <c r="A6" s="236"/>
      <c r="B6" s="237"/>
      <c r="C6" s="238"/>
      <c r="D6" s="230"/>
      <c r="E6" s="230"/>
      <c r="F6" s="230"/>
      <c r="G6" s="230"/>
      <c r="H6" s="208"/>
      <c r="I6" s="206"/>
      <c r="J6" s="210"/>
      <c r="K6" s="240"/>
      <c r="L6" s="122" t="s">
        <v>47</v>
      </c>
      <c r="M6" s="123" t="s">
        <v>48</v>
      </c>
      <c r="N6" s="9"/>
      <c r="O6" s="9"/>
      <c r="P6" s="9"/>
      <c r="Q6" s="9"/>
      <c r="R6" s="9"/>
      <c r="S6" s="9"/>
    </row>
    <row r="7" spans="1:13" s="144" customFormat="1" ht="25.5" customHeight="1" hidden="1">
      <c r="A7" s="142" t="s">
        <v>282</v>
      </c>
      <c r="B7" s="143" t="s">
        <v>368</v>
      </c>
      <c r="C7" s="128">
        <v>44261</v>
      </c>
      <c r="D7" s="129" t="s">
        <v>330</v>
      </c>
      <c r="E7" s="129" t="s">
        <v>331</v>
      </c>
      <c r="F7" s="136" t="s">
        <v>6</v>
      </c>
      <c r="G7" s="139" t="s">
        <v>118</v>
      </c>
      <c r="H7" s="130">
        <v>44263</v>
      </c>
      <c r="I7" s="219" t="s">
        <v>301</v>
      </c>
      <c r="J7" s="219" t="s">
        <v>329</v>
      </c>
      <c r="K7" s="222">
        <v>44269</v>
      </c>
      <c r="L7" s="225">
        <f>K7+15</f>
        <v>44284</v>
      </c>
      <c r="M7" s="227">
        <f>K7+21</f>
        <v>44290</v>
      </c>
    </row>
    <row r="8" spans="1:13" s="144" customFormat="1" ht="25.5" customHeight="1" hidden="1">
      <c r="A8" s="145" t="s">
        <v>327</v>
      </c>
      <c r="B8" s="146" t="s">
        <v>227</v>
      </c>
      <c r="C8" s="133">
        <v>44263</v>
      </c>
      <c r="D8" s="134" t="s">
        <v>272</v>
      </c>
      <c r="E8" s="134" t="s">
        <v>273</v>
      </c>
      <c r="F8" s="137" t="s">
        <v>6</v>
      </c>
      <c r="G8" s="140" t="s">
        <v>59</v>
      </c>
      <c r="H8" s="135">
        <v>44265</v>
      </c>
      <c r="I8" s="220"/>
      <c r="J8" s="220"/>
      <c r="K8" s="223"/>
      <c r="L8" s="223"/>
      <c r="M8" s="228"/>
    </row>
    <row r="9" spans="1:13" s="144" customFormat="1" ht="25.5" customHeight="1" hidden="1" thickBot="1">
      <c r="A9" s="147" t="s">
        <v>369</v>
      </c>
      <c r="B9" s="148" t="s">
        <v>333</v>
      </c>
      <c r="C9" s="87">
        <v>44264</v>
      </c>
      <c r="D9" s="88" t="s">
        <v>132</v>
      </c>
      <c r="E9" s="88" t="s">
        <v>133</v>
      </c>
      <c r="F9" s="138" t="s">
        <v>59</v>
      </c>
      <c r="G9" s="141" t="s">
        <v>279</v>
      </c>
      <c r="H9" s="89">
        <v>44266</v>
      </c>
      <c r="I9" s="221"/>
      <c r="J9" s="221"/>
      <c r="K9" s="224"/>
      <c r="L9" s="226"/>
      <c r="M9" s="229"/>
    </row>
    <row r="10" spans="1:13" s="144" customFormat="1" ht="25.5" customHeight="1" hidden="1">
      <c r="A10" s="142" t="s">
        <v>63</v>
      </c>
      <c r="B10" s="143"/>
      <c r="C10" s="128">
        <v>44268</v>
      </c>
      <c r="D10" s="129" t="s">
        <v>330</v>
      </c>
      <c r="E10" s="129" t="s">
        <v>331</v>
      </c>
      <c r="F10" s="136" t="s">
        <v>6</v>
      </c>
      <c r="G10" s="139" t="s">
        <v>118</v>
      </c>
      <c r="H10" s="130">
        <v>44270</v>
      </c>
      <c r="I10" s="231" t="s">
        <v>328</v>
      </c>
      <c r="J10" s="234" t="s">
        <v>239</v>
      </c>
      <c r="K10" s="222">
        <f>K7+7</f>
        <v>44276</v>
      </c>
      <c r="L10" s="225">
        <f>K10+15</f>
        <v>44291</v>
      </c>
      <c r="M10" s="227">
        <f>K10+21</f>
        <v>44297</v>
      </c>
    </row>
    <row r="11" spans="1:13" s="144" customFormat="1" ht="25.5" customHeight="1" hidden="1">
      <c r="A11" s="145" t="s">
        <v>63</v>
      </c>
      <c r="B11" s="146"/>
      <c r="C11" s="133">
        <v>44270</v>
      </c>
      <c r="D11" s="134" t="s">
        <v>272</v>
      </c>
      <c r="E11" s="134" t="s">
        <v>273</v>
      </c>
      <c r="F11" s="137" t="s">
        <v>6</v>
      </c>
      <c r="G11" s="140" t="s">
        <v>59</v>
      </c>
      <c r="H11" s="135">
        <v>44272</v>
      </c>
      <c r="I11" s="232"/>
      <c r="J11" s="220"/>
      <c r="K11" s="223"/>
      <c r="L11" s="223"/>
      <c r="M11" s="228"/>
    </row>
    <row r="12" spans="1:13" s="144" customFormat="1" ht="25.5" customHeight="1" hidden="1" thickBot="1">
      <c r="A12" s="147" t="s">
        <v>285</v>
      </c>
      <c r="B12" s="148" t="s">
        <v>214</v>
      </c>
      <c r="C12" s="87">
        <v>44271</v>
      </c>
      <c r="D12" s="88" t="s">
        <v>132</v>
      </c>
      <c r="E12" s="88" t="s">
        <v>133</v>
      </c>
      <c r="F12" s="138" t="s">
        <v>59</v>
      </c>
      <c r="G12" s="141" t="s">
        <v>279</v>
      </c>
      <c r="H12" s="89">
        <v>44273</v>
      </c>
      <c r="I12" s="233"/>
      <c r="J12" s="235"/>
      <c r="K12" s="224"/>
      <c r="L12" s="226"/>
      <c r="M12" s="229"/>
    </row>
    <row r="13" spans="1:13" s="144" customFormat="1" ht="25.5" customHeight="1" hidden="1">
      <c r="A13" s="142" t="s">
        <v>61</v>
      </c>
      <c r="B13" s="143" t="s">
        <v>207</v>
      </c>
      <c r="C13" s="128">
        <v>44275</v>
      </c>
      <c r="D13" s="129" t="s">
        <v>330</v>
      </c>
      <c r="E13" s="129" t="s">
        <v>331</v>
      </c>
      <c r="F13" s="136" t="s">
        <v>6</v>
      </c>
      <c r="G13" s="139" t="s">
        <v>118</v>
      </c>
      <c r="H13" s="130">
        <v>44277</v>
      </c>
      <c r="I13" s="219" t="s">
        <v>303</v>
      </c>
      <c r="J13" s="219" t="s">
        <v>225</v>
      </c>
      <c r="K13" s="222">
        <f>K10+7</f>
        <v>44283</v>
      </c>
      <c r="L13" s="225">
        <f>K13+15</f>
        <v>44298</v>
      </c>
      <c r="M13" s="227">
        <f>K13+21</f>
        <v>44304</v>
      </c>
    </row>
    <row r="14" spans="1:13" s="144" customFormat="1" ht="25.5" customHeight="1" hidden="1">
      <c r="A14" s="145" t="s">
        <v>365</v>
      </c>
      <c r="B14" s="146" t="s">
        <v>257</v>
      </c>
      <c r="C14" s="133">
        <v>44277</v>
      </c>
      <c r="D14" s="134" t="s">
        <v>272</v>
      </c>
      <c r="E14" s="134" t="s">
        <v>273</v>
      </c>
      <c r="F14" s="137" t="s">
        <v>6</v>
      </c>
      <c r="G14" s="140" t="s">
        <v>59</v>
      </c>
      <c r="H14" s="135">
        <v>44279</v>
      </c>
      <c r="I14" s="220"/>
      <c r="J14" s="220"/>
      <c r="K14" s="223"/>
      <c r="L14" s="223"/>
      <c r="M14" s="228"/>
    </row>
    <row r="15" spans="1:13" s="144" customFormat="1" ht="25.5" customHeight="1" hidden="1" thickBot="1">
      <c r="A15" s="147" t="s">
        <v>131</v>
      </c>
      <c r="B15" s="148" t="s">
        <v>281</v>
      </c>
      <c r="C15" s="87">
        <v>44278</v>
      </c>
      <c r="D15" s="88" t="s">
        <v>132</v>
      </c>
      <c r="E15" s="88" t="s">
        <v>133</v>
      </c>
      <c r="F15" s="138" t="s">
        <v>59</v>
      </c>
      <c r="G15" s="141" t="s">
        <v>279</v>
      </c>
      <c r="H15" s="89">
        <v>44280</v>
      </c>
      <c r="I15" s="221"/>
      <c r="J15" s="221"/>
      <c r="K15" s="224"/>
      <c r="L15" s="226"/>
      <c r="M15" s="229"/>
    </row>
    <row r="16" spans="1:13" s="144" customFormat="1" ht="25.5" customHeight="1" hidden="1">
      <c r="A16" s="142" t="s">
        <v>278</v>
      </c>
      <c r="B16" s="143" t="s">
        <v>231</v>
      </c>
      <c r="C16" s="128">
        <v>44282</v>
      </c>
      <c r="D16" s="129" t="s">
        <v>330</v>
      </c>
      <c r="E16" s="129" t="s">
        <v>331</v>
      </c>
      <c r="F16" s="136" t="s">
        <v>6</v>
      </c>
      <c r="G16" s="139" t="s">
        <v>118</v>
      </c>
      <c r="H16" s="130">
        <v>44284</v>
      </c>
      <c r="I16" s="219" t="s">
        <v>302</v>
      </c>
      <c r="J16" s="219" t="s">
        <v>239</v>
      </c>
      <c r="K16" s="222">
        <f>K13+7</f>
        <v>44290</v>
      </c>
      <c r="L16" s="225">
        <f>K16+15</f>
        <v>44305</v>
      </c>
      <c r="M16" s="227">
        <f>K16+21</f>
        <v>44311</v>
      </c>
    </row>
    <row r="17" spans="1:13" s="144" customFormat="1" ht="25.5" customHeight="1" hidden="1">
      <c r="A17" s="145" t="s">
        <v>229</v>
      </c>
      <c r="B17" s="146" t="s">
        <v>256</v>
      </c>
      <c r="C17" s="133">
        <v>44284</v>
      </c>
      <c r="D17" s="134" t="s">
        <v>272</v>
      </c>
      <c r="E17" s="134" t="s">
        <v>273</v>
      </c>
      <c r="F17" s="137" t="s">
        <v>6</v>
      </c>
      <c r="G17" s="140" t="s">
        <v>59</v>
      </c>
      <c r="H17" s="135">
        <v>44286</v>
      </c>
      <c r="I17" s="220"/>
      <c r="J17" s="220"/>
      <c r="K17" s="223"/>
      <c r="L17" s="223"/>
      <c r="M17" s="228"/>
    </row>
    <row r="18" spans="1:13" s="144" customFormat="1" ht="25.5" customHeight="1" hidden="1" thickBot="1">
      <c r="A18" s="147" t="s">
        <v>220</v>
      </c>
      <c r="B18" s="148" t="s">
        <v>370</v>
      </c>
      <c r="C18" s="87">
        <v>44285</v>
      </c>
      <c r="D18" s="88" t="s">
        <v>132</v>
      </c>
      <c r="E18" s="88" t="s">
        <v>133</v>
      </c>
      <c r="F18" s="138" t="s">
        <v>59</v>
      </c>
      <c r="G18" s="141" t="s">
        <v>279</v>
      </c>
      <c r="H18" s="89">
        <v>44287</v>
      </c>
      <c r="I18" s="221"/>
      <c r="J18" s="221"/>
      <c r="K18" s="224"/>
      <c r="L18" s="226"/>
      <c r="M18" s="229"/>
    </row>
    <row r="19" spans="1:13" s="144" customFormat="1" ht="25.5" customHeight="1">
      <c r="A19" s="142" t="s">
        <v>259</v>
      </c>
      <c r="B19" s="143" t="s">
        <v>187</v>
      </c>
      <c r="C19" s="128">
        <v>44289</v>
      </c>
      <c r="D19" s="129" t="s">
        <v>330</v>
      </c>
      <c r="E19" s="129" t="s">
        <v>331</v>
      </c>
      <c r="F19" s="136" t="s">
        <v>6</v>
      </c>
      <c r="G19" s="139" t="s">
        <v>118</v>
      </c>
      <c r="H19" s="130">
        <v>44291</v>
      </c>
      <c r="I19" s="219" t="s">
        <v>373</v>
      </c>
      <c r="J19" s="219" t="s">
        <v>139</v>
      </c>
      <c r="K19" s="222">
        <f>K16+7</f>
        <v>44297</v>
      </c>
      <c r="L19" s="225">
        <f>K19+15</f>
        <v>44312</v>
      </c>
      <c r="M19" s="227">
        <f>K19+21</f>
        <v>44318</v>
      </c>
    </row>
    <row r="20" spans="1:13" s="144" customFormat="1" ht="25.5" customHeight="1">
      <c r="A20" s="145" t="s">
        <v>63</v>
      </c>
      <c r="B20" s="146" t="s">
        <v>366</v>
      </c>
      <c r="C20" s="133">
        <v>44291</v>
      </c>
      <c r="D20" s="134" t="s">
        <v>272</v>
      </c>
      <c r="E20" s="134" t="s">
        <v>273</v>
      </c>
      <c r="F20" s="137" t="s">
        <v>6</v>
      </c>
      <c r="G20" s="140" t="s">
        <v>59</v>
      </c>
      <c r="H20" s="135">
        <v>44293</v>
      </c>
      <c r="I20" s="220"/>
      <c r="J20" s="220"/>
      <c r="K20" s="223"/>
      <c r="L20" s="223"/>
      <c r="M20" s="228"/>
    </row>
    <row r="21" spans="1:13" s="144" customFormat="1" ht="25.5" customHeight="1" thickBot="1">
      <c r="A21" s="147" t="s">
        <v>280</v>
      </c>
      <c r="B21" s="148" t="s">
        <v>363</v>
      </c>
      <c r="C21" s="87">
        <v>44292</v>
      </c>
      <c r="D21" s="88" t="s">
        <v>132</v>
      </c>
      <c r="E21" s="88" t="s">
        <v>133</v>
      </c>
      <c r="F21" s="138" t="s">
        <v>59</v>
      </c>
      <c r="G21" s="141" t="s">
        <v>279</v>
      </c>
      <c r="H21" s="89">
        <v>44294</v>
      </c>
      <c r="I21" s="221"/>
      <c r="J21" s="221"/>
      <c r="K21" s="224"/>
      <c r="L21" s="226"/>
      <c r="M21" s="229"/>
    </row>
    <row r="22" spans="1:13" s="144" customFormat="1" ht="25.5" customHeight="1">
      <c r="A22" s="142" t="s">
        <v>186</v>
      </c>
      <c r="B22" s="143" t="s">
        <v>283</v>
      </c>
      <c r="C22" s="128">
        <v>44296</v>
      </c>
      <c r="D22" s="129" t="s">
        <v>330</v>
      </c>
      <c r="E22" s="129" t="s">
        <v>331</v>
      </c>
      <c r="F22" s="136" t="s">
        <v>6</v>
      </c>
      <c r="G22" s="139" t="s">
        <v>118</v>
      </c>
      <c r="H22" s="130">
        <v>44298</v>
      </c>
      <c r="I22" s="219" t="s">
        <v>138</v>
      </c>
      <c r="J22" s="219" t="s">
        <v>344</v>
      </c>
      <c r="K22" s="222">
        <f>K19+7</f>
        <v>44304</v>
      </c>
      <c r="L22" s="225">
        <f>K22+15</f>
        <v>44319</v>
      </c>
      <c r="M22" s="227">
        <f>K22+21</f>
        <v>44325</v>
      </c>
    </row>
    <row r="23" spans="1:13" s="144" customFormat="1" ht="25.5" customHeight="1">
      <c r="A23" s="145" t="s">
        <v>367</v>
      </c>
      <c r="B23" s="146" t="s">
        <v>221</v>
      </c>
      <c r="C23" s="133">
        <v>44298</v>
      </c>
      <c r="D23" s="134" t="s">
        <v>272</v>
      </c>
      <c r="E23" s="134" t="s">
        <v>273</v>
      </c>
      <c r="F23" s="137" t="s">
        <v>6</v>
      </c>
      <c r="G23" s="140" t="s">
        <v>59</v>
      </c>
      <c r="H23" s="135">
        <v>44300</v>
      </c>
      <c r="I23" s="220"/>
      <c r="J23" s="220"/>
      <c r="K23" s="223"/>
      <c r="L23" s="223"/>
      <c r="M23" s="228"/>
    </row>
    <row r="24" spans="1:13" s="144" customFormat="1" ht="25.5" customHeight="1" thickBot="1">
      <c r="A24" s="147" t="s">
        <v>220</v>
      </c>
      <c r="B24" s="148" t="s">
        <v>370</v>
      </c>
      <c r="C24" s="87">
        <v>44299</v>
      </c>
      <c r="D24" s="88" t="s">
        <v>132</v>
      </c>
      <c r="E24" s="88" t="s">
        <v>133</v>
      </c>
      <c r="F24" s="138" t="s">
        <v>59</v>
      </c>
      <c r="G24" s="141" t="s">
        <v>279</v>
      </c>
      <c r="H24" s="89">
        <v>44301</v>
      </c>
      <c r="I24" s="221"/>
      <c r="J24" s="221"/>
      <c r="K24" s="224"/>
      <c r="L24" s="226"/>
      <c r="M24" s="229"/>
    </row>
    <row r="25" spans="1:13" s="144" customFormat="1" ht="25.5" customHeight="1">
      <c r="A25" s="142" t="s">
        <v>63</v>
      </c>
      <c r="B25" s="143"/>
      <c r="C25" s="128">
        <v>44303</v>
      </c>
      <c r="D25" s="129" t="s">
        <v>330</v>
      </c>
      <c r="E25" s="129" t="s">
        <v>331</v>
      </c>
      <c r="F25" s="136" t="s">
        <v>6</v>
      </c>
      <c r="G25" s="139" t="s">
        <v>118</v>
      </c>
      <c r="H25" s="130">
        <v>44305</v>
      </c>
      <c r="I25" s="219" t="s">
        <v>117</v>
      </c>
      <c r="J25" s="219" t="s">
        <v>374</v>
      </c>
      <c r="K25" s="222">
        <f>K22+7</f>
        <v>44311</v>
      </c>
      <c r="L25" s="225">
        <f>K25+15</f>
        <v>44326</v>
      </c>
      <c r="M25" s="227">
        <f>K25+21</f>
        <v>44332</v>
      </c>
    </row>
    <row r="26" spans="1:13" s="144" customFormat="1" ht="25.5" customHeight="1">
      <c r="A26" s="145" t="s">
        <v>228</v>
      </c>
      <c r="B26" s="146" t="s">
        <v>274</v>
      </c>
      <c r="C26" s="133">
        <v>44305</v>
      </c>
      <c r="D26" s="134" t="s">
        <v>272</v>
      </c>
      <c r="E26" s="134" t="s">
        <v>273</v>
      </c>
      <c r="F26" s="137" t="s">
        <v>6</v>
      </c>
      <c r="G26" s="140" t="s">
        <v>59</v>
      </c>
      <c r="H26" s="135">
        <v>44307</v>
      </c>
      <c r="I26" s="220"/>
      <c r="J26" s="220"/>
      <c r="K26" s="223"/>
      <c r="L26" s="223"/>
      <c r="M26" s="228"/>
    </row>
    <row r="27" spans="1:13" s="144" customFormat="1" ht="25.5" customHeight="1" thickBot="1">
      <c r="A27" s="147" t="s">
        <v>332</v>
      </c>
      <c r="B27" s="148" t="s">
        <v>316</v>
      </c>
      <c r="C27" s="87">
        <v>44306</v>
      </c>
      <c r="D27" s="88" t="s">
        <v>132</v>
      </c>
      <c r="E27" s="88" t="s">
        <v>133</v>
      </c>
      <c r="F27" s="138" t="s">
        <v>59</v>
      </c>
      <c r="G27" s="141" t="s">
        <v>279</v>
      </c>
      <c r="H27" s="89">
        <v>44308</v>
      </c>
      <c r="I27" s="221"/>
      <c r="J27" s="221"/>
      <c r="K27" s="224"/>
      <c r="L27" s="226"/>
      <c r="M27" s="229"/>
    </row>
    <row r="28" spans="1:13" s="144" customFormat="1" ht="25.5" customHeight="1">
      <c r="A28" s="142" t="s">
        <v>297</v>
      </c>
      <c r="B28" s="143" t="s">
        <v>215</v>
      </c>
      <c r="C28" s="128">
        <v>44310</v>
      </c>
      <c r="D28" s="129" t="s">
        <v>330</v>
      </c>
      <c r="E28" s="129" t="s">
        <v>331</v>
      </c>
      <c r="F28" s="136" t="s">
        <v>6</v>
      </c>
      <c r="G28" s="139" t="s">
        <v>118</v>
      </c>
      <c r="H28" s="130">
        <v>44312</v>
      </c>
      <c r="I28" s="219" t="s">
        <v>117</v>
      </c>
      <c r="J28" s="219" t="s">
        <v>209</v>
      </c>
      <c r="K28" s="222">
        <f>K25+7</f>
        <v>44318</v>
      </c>
      <c r="L28" s="225">
        <f>K28+15</f>
        <v>44333</v>
      </c>
      <c r="M28" s="227">
        <f>K28+21</f>
        <v>44339</v>
      </c>
    </row>
    <row r="29" spans="1:13" s="144" customFormat="1" ht="25.5" customHeight="1">
      <c r="A29" s="145" t="s">
        <v>63</v>
      </c>
      <c r="B29" s="146" t="s">
        <v>366</v>
      </c>
      <c r="C29" s="133">
        <v>44312</v>
      </c>
      <c r="D29" s="134" t="s">
        <v>272</v>
      </c>
      <c r="E29" s="134" t="s">
        <v>273</v>
      </c>
      <c r="F29" s="137" t="s">
        <v>6</v>
      </c>
      <c r="G29" s="140" t="s">
        <v>59</v>
      </c>
      <c r="H29" s="135">
        <v>44314</v>
      </c>
      <c r="I29" s="220"/>
      <c r="J29" s="220"/>
      <c r="K29" s="223"/>
      <c r="L29" s="223"/>
      <c r="M29" s="228"/>
    </row>
    <row r="30" spans="1:13" s="144" customFormat="1" ht="25.5" customHeight="1" thickBot="1">
      <c r="A30" s="147" t="s">
        <v>394</v>
      </c>
      <c r="B30" s="148" t="s">
        <v>258</v>
      </c>
      <c r="C30" s="87">
        <v>44313</v>
      </c>
      <c r="D30" s="88" t="s">
        <v>132</v>
      </c>
      <c r="E30" s="88" t="s">
        <v>133</v>
      </c>
      <c r="F30" s="138" t="s">
        <v>59</v>
      </c>
      <c r="G30" s="141" t="s">
        <v>279</v>
      </c>
      <c r="H30" s="89">
        <v>44315</v>
      </c>
      <c r="I30" s="221"/>
      <c r="J30" s="221"/>
      <c r="K30" s="224"/>
      <c r="L30" s="226"/>
      <c r="M30" s="229"/>
    </row>
    <row r="31" spans="1:13" s="144" customFormat="1" ht="25.5" customHeight="1">
      <c r="A31" s="142" t="s">
        <v>320</v>
      </c>
      <c r="B31" s="143" t="s">
        <v>317</v>
      </c>
      <c r="C31" s="128">
        <v>44317</v>
      </c>
      <c r="D31" s="129" t="s">
        <v>330</v>
      </c>
      <c r="E31" s="129" t="s">
        <v>331</v>
      </c>
      <c r="F31" s="136" t="s">
        <v>6</v>
      </c>
      <c r="G31" s="139" t="s">
        <v>118</v>
      </c>
      <c r="H31" s="130">
        <v>44319</v>
      </c>
      <c r="I31" s="219" t="s">
        <v>236</v>
      </c>
      <c r="J31" s="219" t="s">
        <v>323</v>
      </c>
      <c r="K31" s="222">
        <f>K28+7</f>
        <v>44325</v>
      </c>
      <c r="L31" s="225">
        <f>K31+15</f>
        <v>44340</v>
      </c>
      <c r="M31" s="227">
        <f>K31+21</f>
        <v>44346</v>
      </c>
    </row>
    <row r="32" spans="1:13" s="144" customFormat="1" ht="25.5" customHeight="1">
      <c r="A32" s="145" t="s">
        <v>383</v>
      </c>
      <c r="B32" s="146" t="s">
        <v>384</v>
      </c>
      <c r="C32" s="133">
        <v>44319</v>
      </c>
      <c r="D32" s="134" t="s">
        <v>272</v>
      </c>
      <c r="E32" s="134" t="s">
        <v>273</v>
      </c>
      <c r="F32" s="137" t="s">
        <v>6</v>
      </c>
      <c r="G32" s="140" t="s">
        <v>59</v>
      </c>
      <c r="H32" s="135">
        <v>44321</v>
      </c>
      <c r="I32" s="220"/>
      <c r="J32" s="220"/>
      <c r="K32" s="223"/>
      <c r="L32" s="223"/>
      <c r="M32" s="228"/>
    </row>
    <row r="33" spans="1:13" s="144" customFormat="1" ht="25.5" customHeight="1" thickBot="1">
      <c r="A33" s="147" t="s">
        <v>307</v>
      </c>
      <c r="B33" s="148" t="s">
        <v>242</v>
      </c>
      <c r="C33" s="87">
        <v>44320</v>
      </c>
      <c r="D33" s="88" t="s">
        <v>132</v>
      </c>
      <c r="E33" s="88" t="s">
        <v>133</v>
      </c>
      <c r="F33" s="138" t="s">
        <v>59</v>
      </c>
      <c r="G33" s="141" t="s">
        <v>279</v>
      </c>
      <c r="H33" s="89">
        <v>44322</v>
      </c>
      <c r="I33" s="221"/>
      <c r="J33" s="221"/>
      <c r="K33" s="224"/>
      <c r="L33" s="226"/>
      <c r="M33" s="229"/>
    </row>
    <row r="34" spans="1:13" s="144" customFormat="1" ht="25.5" customHeight="1">
      <c r="A34" s="142" t="s">
        <v>284</v>
      </c>
      <c r="B34" s="143" t="s">
        <v>368</v>
      </c>
      <c r="C34" s="128">
        <v>44324</v>
      </c>
      <c r="D34" s="129" t="s">
        <v>330</v>
      </c>
      <c r="E34" s="129" t="s">
        <v>331</v>
      </c>
      <c r="F34" s="136" t="s">
        <v>6</v>
      </c>
      <c r="G34" s="139" t="s">
        <v>118</v>
      </c>
      <c r="H34" s="130">
        <v>44326</v>
      </c>
      <c r="I34" s="219" t="s">
        <v>301</v>
      </c>
      <c r="J34" s="219" t="s">
        <v>325</v>
      </c>
      <c r="K34" s="222">
        <f>K31+7</f>
        <v>44332</v>
      </c>
      <c r="L34" s="225">
        <f>K34+15</f>
        <v>44347</v>
      </c>
      <c r="M34" s="227">
        <f>K34+21</f>
        <v>44353</v>
      </c>
    </row>
    <row r="35" spans="1:13" s="144" customFormat="1" ht="25.5" customHeight="1">
      <c r="A35" s="145" t="s">
        <v>78</v>
      </c>
      <c r="B35" s="146" t="s">
        <v>366</v>
      </c>
      <c r="C35" s="133">
        <v>44327</v>
      </c>
      <c r="D35" s="134"/>
      <c r="E35" s="134"/>
      <c r="F35" s="137" t="s">
        <v>59</v>
      </c>
      <c r="G35" s="140" t="s">
        <v>279</v>
      </c>
      <c r="H35" s="135">
        <v>44329</v>
      </c>
      <c r="I35" s="220"/>
      <c r="J35" s="220"/>
      <c r="K35" s="223"/>
      <c r="L35" s="223"/>
      <c r="M35" s="228"/>
    </row>
    <row r="36" spans="1:13" s="144" customFormat="1" ht="25.5" customHeight="1" thickBot="1">
      <c r="A36" s="147" t="s">
        <v>309</v>
      </c>
      <c r="B36" s="148" t="s">
        <v>371</v>
      </c>
      <c r="C36" s="87">
        <v>44327</v>
      </c>
      <c r="D36" s="88" t="s">
        <v>132</v>
      </c>
      <c r="E36" s="88" t="s">
        <v>133</v>
      </c>
      <c r="F36" s="138" t="s">
        <v>59</v>
      </c>
      <c r="G36" s="141" t="s">
        <v>279</v>
      </c>
      <c r="H36" s="89">
        <v>44329</v>
      </c>
      <c r="I36" s="221"/>
      <c r="J36" s="221"/>
      <c r="K36" s="224"/>
      <c r="L36" s="226"/>
      <c r="M36" s="229"/>
    </row>
    <row r="37" spans="1:13" s="144" customFormat="1" ht="25.5" customHeight="1">
      <c r="A37" s="142" t="s">
        <v>206</v>
      </c>
      <c r="B37" s="143" t="s">
        <v>207</v>
      </c>
      <c r="C37" s="128">
        <v>44329</v>
      </c>
      <c r="D37" s="129"/>
      <c r="E37" s="129"/>
      <c r="F37" s="136" t="s">
        <v>395</v>
      </c>
      <c r="G37" s="139" t="s">
        <v>116</v>
      </c>
      <c r="H37" s="130">
        <v>44331</v>
      </c>
      <c r="I37" s="231" t="s">
        <v>328</v>
      </c>
      <c r="J37" s="219" t="s">
        <v>240</v>
      </c>
      <c r="K37" s="222">
        <f>K34+7</f>
        <v>44339</v>
      </c>
      <c r="L37" s="225">
        <f>K37+15</f>
        <v>44354</v>
      </c>
      <c r="M37" s="227">
        <f>K37+21</f>
        <v>44360</v>
      </c>
    </row>
    <row r="38" spans="1:13" s="144" customFormat="1" ht="25.5" customHeight="1">
      <c r="A38" s="145" t="s">
        <v>385</v>
      </c>
      <c r="B38" s="146" t="s">
        <v>386</v>
      </c>
      <c r="C38" s="133">
        <v>44334</v>
      </c>
      <c r="D38" s="134"/>
      <c r="E38" s="134"/>
      <c r="F38" s="137" t="s">
        <v>59</v>
      </c>
      <c r="G38" s="140" t="s">
        <v>279</v>
      </c>
      <c r="H38" s="135">
        <v>44336</v>
      </c>
      <c r="I38" s="232"/>
      <c r="J38" s="220"/>
      <c r="K38" s="223"/>
      <c r="L38" s="223"/>
      <c r="M38" s="228"/>
    </row>
    <row r="39" spans="1:13" s="144" customFormat="1" ht="25.5" customHeight="1" thickBot="1">
      <c r="A39" s="147" t="s">
        <v>396</v>
      </c>
      <c r="B39" s="148" t="s">
        <v>316</v>
      </c>
      <c r="C39" s="87">
        <v>44334</v>
      </c>
      <c r="D39" s="88" t="s">
        <v>132</v>
      </c>
      <c r="E39" s="88" t="s">
        <v>133</v>
      </c>
      <c r="F39" s="138" t="s">
        <v>59</v>
      </c>
      <c r="G39" s="141" t="s">
        <v>279</v>
      </c>
      <c r="H39" s="89">
        <v>44336</v>
      </c>
      <c r="I39" s="233"/>
      <c r="J39" s="221"/>
      <c r="K39" s="224"/>
      <c r="L39" s="226"/>
      <c r="M39" s="229"/>
    </row>
    <row r="40" spans="1:13" s="144" customFormat="1" ht="25.5" customHeight="1">
      <c r="A40" s="142" t="s">
        <v>134</v>
      </c>
      <c r="B40" s="143" t="s">
        <v>216</v>
      </c>
      <c r="C40" s="128">
        <v>44336</v>
      </c>
      <c r="D40" s="129"/>
      <c r="E40" s="129"/>
      <c r="F40" s="136" t="s">
        <v>395</v>
      </c>
      <c r="G40" s="139" t="s">
        <v>116</v>
      </c>
      <c r="H40" s="130">
        <v>44338</v>
      </c>
      <c r="I40" s="219" t="s">
        <v>303</v>
      </c>
      <c r="J40" s="219" t="s">
        <v>170</v>
      </c>
      <c r="K40" s="222">
        <f>K37+7</f>
        <v>44346</v>
      </c>
      <c r="L40" s="225">
        <f>K40+15</f>
        <v>44361</v>
      </c>
      <c r="M40" s="227">
        <f>K40+21</f>
        <v>44367</v>
      </c>
    </row>
    <row r="41" spans="1:13" s="144" customFormat="1" ht="25.5" customHeight="1">
      <c r="A41" s="145" t="s">
        <v>387</v>
      </c>
      <c r="B41" s="146" t="s">
        <v>388</v>
      </c>
      <c r="C41" s="133">
        <v>44341</v>
      </c>
      <c r="D41" s="134"/>
      <c r="E41" s="134"/>
      <c r="F41" s="137" t="s">
        <v>59</v>
      </c>
      <c r="G41" s="140" t="s">
        <v>279</v>
      </c>
      <c r="H41" s="135">
        <v>44343</v>
      </c>
      <c r="I41" s="220"/>
      <c r="J41" s="220"/>
      <c r="K41" s="223"/>
      <c r="L41" s="223"/>
      <c r="M41" s="228"/>
    </row>
    <row r="42" spans="1:13" s="144" customFormat="1" ht="25.5" customHeight="1" thickBot="1">
      <c r="A42" s="147" t="s">
        <v>372</v>
      </c>
      <c r="B42" s="148" t="s">
        <v>333</v>
      </c>
      <c r="C42" s="87">
        <v>44341</v>
      </c>
      <c r="D42" s="88" t="s">
        <v>132</v>
      </c>
      <c r="E42" s="88" t="s">
        <v>133</v>
      </c>
      <c r="F42" s="138" t="s">
        <v>59</v>
      </c>
      <c r="G42" s="141" t="s">
        <v>279</v>
      </c>
      <c r="H42" s="89">
        <v>44343</v>
      </c>
      <c r="I42" s="221"/>
      <c r="J42" s="221"/>
      <c r="K42" s="224"/>
      <c r="L42" s="226"/>
      <c r="M42" s="229"/>
    </row>
    <row r="43" spans="1:13" s="144" customFormat="1" ht="25.5" customHeight="1">
      <c r="A43" s="142" t="s">
        <v>106</v>
      </c>
      <c r="B43" s="143" t="s">
        <v>207</v>
      </c>
      <c r="C43" s="128">
        <v>44343</v>
      </c>
      <c r="D43" s="129"/>
      <c r="E43" s="129"/>
      <c r="F43" s="136" t="s">
        <v>395</v>
      </c>
      <c r="G43" s="139" t="s">
        <v>116</v>
      </c>
      <c r="H43" s="130">
        <v>44345</v>
      </c>
      <c r="I43" s="219" t="s">
        <v>302</v>
      </c>
      <c r="J43" s="219" t="s">
        <v>240</v>
      </c>
      <c r="K43" s="222">
        <f>K40+7</f>
        <v>44353</v>
      </c>
      <c r="L43" s="225">
        <f>K43+15</f>
        <v>44368</v>
      </c>
      <c r="M43" s="227">
        <f>K43+21</f>
        <v>44374</v>
      </c>
    </row>
    <row r="44" spans="1:13" s="144" customFormat="1" ht="25.5" customHeight="1">
      <c r="A44" s="145" t="s">
        <v>309</v>
      </c>
      <c r="B44" s="146" t="s">
        <v>371</v>
      </c>
      <c r="C44" s="133">
        <v>44347</v>
      </c>
      <c r="D44" s="134" t="s">
        <v>132</v>
      </c>
      <c r="E44" s="134" t="s">
        <v>133</v>
      </c>
      <c r="F44" s="137" t="s">
        <v>59</v>
      </c>
      <c r="G44" s="140" t="s">
        <v>279</v>
      </c>
      <c r="H44" s="135">
        <v>44349</v>
      </c>
      <c r="I44" s="220"/>
      <c r="J44" s="220"/>
      <c r="K44" s="223"/>
      <c r="L44" s="223"/>
      <c r="M44" s="228"/>
    </row>
    <row r="45" spans="1:13" s="144" customFormat="1" ht="25.5" customHeight="1" thickBot="1">
      <c r="A45" s="147" t="s">
        <v>78</v>
      </c>
      <c r="B45" s="148" t="s">
        <v>366</v>
      </c>
      <c r="C45" s="87">
        <v>44348</v>
      </c>
      <c r="D45" s="88"/>
      <c r="E45" s="88"/>
      <c r="F45" s="138" t="s">
        <v>59</v>
      </c>
      <c r="G45" s="141" t="s">
        <v>279</v>
      </c>
      <c r="H45" s="89">
        <v>44350</v>
      </c>
      <c r="I45" s="221"/>
      <c r="J45" s="221"/>
      <c r="K45" s="224"/>
      <c r="L45" s="226"/>
      <c r="M45" s="229"/>
    </row>
    <row r="46" spans="1:13" s="144" customFormat="1" ht="25.5" customHeight="1">
      <c r="A46" s="142" t="s">
        <v>282</v>
      </c>
      <c r="B46" s="143" t="s">
        <v>397</v>
      </c>
      <c r="C46" s="128">
        <v>44350</v>
      </c>
      <c r="D46" s="129"/>
      <c r="E46" s="129"/>
      <c r="F46" s="136" t="s">
        <v>395</v>
      </c>
      <c r="G46" s="139" t="s">
        <v>116</v>
      </c>
      <c r="H46" s="130">
        <v>44352</v>
      </c>
      <c r="I46" s="219" t="s">
        <v>373</v>
      </c>
      <c r="J46" s="219" t="s">
        <v>261</v>
      </c>
      <c r="K46" s="222">
        <f>K43+7</f>
        <v>44360</v>
      </c>
      <c r="L46" s="225">
        <f>K46+15</f>
        <v>44375</v>
      </c>
      <c r="M46" s="227">
        <f>K46+21</f>
        <v>44381</v>
      </c>
    </row>
    <row r="47" spans="1:13" s="144" customFormat="1" ht="25.5" customHeight="1">
      <c r="A47" s="145" t="s">
        <v>78</v>
      </c>
      <c r="B47" s="146" t="s">
        <v>389</v>
      </c>
      <c r="C47" s="133">
        <v>44355</v>
      </c>
      <c r="D47" s="134"/>
      <c r="E47" s="134"/>
      <c r="F47" s="137" t="s">
        <v>59</v>
      </c>
      <c r="G47" s="140" t="s">
        <v>279</v>
      </c>
      <c r="H47" s="135">
        <v>44357</v>
      </c>
      <c r="I47" s="220"/>
      <c r="J47" s="220"/>
      <c r="K47" s="223"/>
      <c r="L47" s="223"/>
      <c r="M47" s="228"/>
    </row>
    <row r="48" spans="1:13" s="144" customFormat="1" ht="25.5" customHeight="1" thickBot="1">
      <c r="A48" s="147" t="s">
        <v>185</v>
      </c>
      <c r="B48" s="148" t="s">
        <v>371</v>
      </c>
      <c r="C48" s="87">
        <v>44355</v>
      </c>
      <c r="D48" s="88" t="s">
        <v>132</v>
      </c>
      <c r="E48" s="88" t="s">
        <v>133</v>
      </c>
      <c r="F48" s="138" t="s">
        <v>59</v>
      </c>
      <c r="G48" s="141" t="s">
        <v>279</v>
      </c>
      <c r="H48" s="89">
        <v>44357</v>
      </c>
      <c r="I48" s="221"/>
      <c r="J48" s="221"/>
      <c r="K48" s="224"/>
      <c r="L48" s="226"/>
      <c r="M48" s="229"/>
    </row>
    <row r="49" spans="1:13" s="144" customFormat="1" ht="25.5" customHeight="1">
      <c r="A49" s="142" t="s">
        <v>61</v>
      </c>
      <c r="B49" s="143" t="s">
        <v>398</v>
      </c>
      <c r="C49" s="128">
        <v>44357</v>
      </c>
      <c r="D49" s="129"/>
      <c r="E49" s="129"/>
      <c r="F49" s="136" t="s">
        <v>395</v>
      </c>
      <c r="G49" s="139" t="s">
        <v>116</v>
      </c>
      <c r="H49" s="130">
        <v>44359</v>
      </c>
      <c r="I49" s="219" t="s">
        <v>138</v>
      </c>
      <c r="J49" s="219" t="s">
        <v>375</v>
      </c>
      <c r="K49" s="222">
        <f>K46+7</f>
        <v>44367</v>
      </c>
      <c r="L49" s="225">
        <f>K49+15</f>
        <v>44382</v>
      </c>
      <c r="M49" s="227">
        <f>K49+21</f>
        <v>44388</v>
      </c>
    </row>
    <row r="50" spans="1:13" s="144" customFormat="1" ht="25.5" customHeight="1">
      <c r="A50" s="145" t="s">
        <v>390</v>
      </c>
      <c r="B50" s="146" t="s">
        <v>386</v>
      </c>
      <c r="C50" s="133">
        <v>44362</v>
      </c>
      <c r="D50" s="134"/>
      <c r="E50" s="134"/>
      <c r="F50" s="137" t="s">
        <v>59</v>
      </c>
      <c r="G50" s="140" t="s">
        <v>279</v>
      </c>
      <c r="H50" s="135">
        <v>44364</v>
      </c>
      <c r="I50" s="220"/>
      <c r="J50" s="220"/>
      <c r="K50" s="223"/>
      <c r="L50" s="223"/>
      <c r="M50" s="228"/>
    </row>
    <row r="51" spans="1:13" s="144" customFormat="1" ht="25.5" customHeight="1" thickBot="1">
      <c r="A51" s="147" t="s">
        <v>130</v>
      </c>
      <c r="B51" s="148" t="s">
        <v>363</v>
      </c>
      <c r="C51" s="87">
        <v>44362</v>
      </c>
      <c r="D51" s="88" t="s">
        <v>132</v>
      </c>
      <c r="E51" s="88" t="s">
        <v>133</v>
      </c>
      <c r="F51" s="138" t="s">
        <v>59</v>
      </c>
      <c r="G51" s="141" t="s">
        <v>279</v>
      </c>
      <c r="H51" s="89">
        <v>44364</v>
      </c>
      <c r="I51" s="221"/>
      <c r="J51" s="221"/>
      <c r="K51" s="224"/>
      <c r="L51" s="226"/>
      <c r="M51" s="229"/>
    </row>
    <row r="52" spans="1:13" s="144" customFormat="1" ht="25.5" customHeight="1">
      <c r="A52" s="142" t="s">
        <v>278</v>
      </c>
      <c r="B52" s="143" t="s">
        <v>399</v>
      </c>
      <c r="C52" s="128">
        <v>44364</v>
      </c>
      <c r="D52" s="129"/>
      <c r="E52" s="129"/>
      <c r="F52" s="136" t="s">
        <v>395</v>
      </c>
      <c r="G52" s="139" t="s">
        <v>116</v>
      </c>
      <c r="H52" s="130">
        <v>44366</v>
      </c>
      <c r="I52" s="219" t="s">
        <v>117</v>
      </c>
      <c r="J52" s="219" t="s">
        <v>376</v>
      </c>
      <c r="K52" s="222">
        <f>K49+7</f>
        <v>44374</v>
      </c>
      <c r="L52" s="225">
        <f>K52+15</f>
        <v>44389</v>
      </c>
      <c r="M52" s="227">
        <f>K52+21</f>
        <v>44395</v>
      </c>
    </row>
    <row r="53" spans="1:13" s="144" customFormat="1" ht="25.5" customHeight="1">
      <c r="A53" s="145" t="s">
        <v>391</v>
      </c>
      <c r="B53" s="146" t="s">
        <v>392</v>
      </c>
      <c r="C53" s="133">
        <v>44369</v>
      </c>
      <c r="D53" s="134"/>
      <c r="E53" s="134"/>
      <c r="F53" s="137" t="s">
        <v>59</v>
      </c>
      <c r="G53" s="140" t="s">
        <v>279</v>
      </c>
      <c r="H53" s="135">
        <v>44371</v>
      </c>
      <c r="I53" s="220"/>
      <c r="J53" s="220"/>
      <c r="K53" s="223"/>
      <c r="L53" s="223"/>
      <c r="M53" s="228"/>
    </row>
    <row r="54" spans="1:13" s="144" customFormat="1" ht="25.5" customHeight="1" thickBot="1">
      <c r="A54" s="147" t="s">
        <v>400</v>
      </c>
      <c r="B54" s="148" t="s">
        <v>401</v>
      </c>
      <c r="C54" s="87">
        <v>44369</v>
      </c>
      <c r="D54" s="88" t="s">
        <v>132</v>
      </c>
      <c r="E54" s="88" t="s">
        <v>133</v>
      </c>
      <c r="F54" s="138" t="s">
        <v>59</v>
      </c>
      <c r="G54" s="141" t="s">
        <v>279</v>
      </c>
      <c r="H54" s="89">
        <v>44371</v>
      </c>
      <c r="I54" s="221"/>
      <c r="J54" s="221"/>
      <c r="K54" s="224"/>
      <c r="L54" s="226"/>
      <c r="M54" s="229"/>
    </row>
    <row r="55" spans="1:13" s="144" customFormat="1" ht="25.5" customHeight="1">
      <c r="A55"/>
      <c r="B55"/>
      <c r="C55"/>
      <c r="D55"/>
      <c r="E55"/>
      <c r="F55"/>
      <c r="G55"/>
      <c r="H55"/>
      <c r="I55"/>
      <c r="J55" s="26"/>
      <c r="K55"/>
      <c r="L55"/>
      <c r="M55"/>
    </row>
    <row r="56" spans="1:13" s="144" customFormat="1" ht="25.5" customHeight="1">
      <c r="A56" s="45" t="s">
        <v>12</v>
      </c>
      <c r="B56" s="45"/>
      <c r="C56" s="106"/>
      <c r="D56" s="106"/>
      <c r="E56" s="106"/>
      <c r="F56" s="106"/>
      <c r="G56" s="106"/>
      <c r="H56" s="158"/>
      <c r="I56" s="11" t="s">
        <v>13</v>
      </c>
      <c r="J56" s="108" t="s">
        <v>37</v>
      </c>
      <c r="K56" s="109"/>
      <c r="L56" s="1"/>
      <c r="M56" s="1"/>
    </row>
    <row r="57" spans="1:13" ht="19.5">
      <c r="A57" s="45" t="s">
        <v>14</v>
      </c>
      <c r="B57" s="45"/>
      <c r="C57" s="106"/>
      <c r="D57" s="106"/>
      <c r="E57" s="106"/>
      <c r="F57" s="106"/>
      <c r="G57" s="106"/>
      <c r="H57" s="158"/>
      <c r="I57" s="111" t="s">
        <v>15</v>
      </c>
      <c r="J57" s="109"/>
      <c r="K57" s="109"/>
      <c r="L57" s="1"/>
      <c r="M57" s="1"/>
    </row>
    <row r="58" spans="1:13" ht="20.25">
      <c r="A58" s="112"/>
      <c r="B58" s="112"/>
      <c r="C58" s="113"/>
      <c r="D58" s="113"/>
      <c r="E58" s="113"/>
      <c r="F58" s="113"/>
      <c r="G58" s="113"/>
      <c r="H58" s="158"/>
      <c r="I58" s="114" t="s">
        <v>176</v>
      </c>
      <c r="J58" s="109"/>
      <c r="K58" s="109"/>
      <c r="L58" s="1"/>
      <c r="M58" s="1"/>
    </row>
    <row r="59" spans="1:19" ht="20.25">
      <c r="A59" s="51" t="s">
        <v>16</v>
      </c>
      <c r="B59" s="45"/>
      <c r="C59" s="12"/>
      <c r="D59" s="106"/>
      <c r="E59" s="106"/>
      <c r="F59" s="106"/>
      <c r="G59" s="106"/>
      <c r="H59" s="158"/>
      <c r="I59" s="115" t="s">
        <v>177</v>
      </c>
      <c r="J59" s="109"/>
      <c r="K59" s="109"/>
      <c r="L59" s="1"/>
      <c r="M59" s="1"/>
      <c r="N59" s="1"/>
      <c r="O59" s="1"/>
      <c r="P59" s="1"/>
      <c r="Q59" s="1"/>
      <c r="R59" s="1"/>
      <c r="S59" s="1"/>
    </row>
    <row r="60" spans="1:19" ht="19.5">
      <c r="A60" s="56" t="s">
        <v>17</v>
      </c>
      <c r="B60" s="116" t="s">
        <v>18</v>
      </c>
      <c r="C60" s="13"/>
      <c r="D60" s="14"/>
      <c r="E60" s="14"/>
      <c r="F60" s="14"/>
      <c r="G60" s="14"/>
      <c r="H60" s="158"/>
      <c r="I60" s="158"/>
      <c r="J60" s="109"/>
      <c r="K60" s="109"/>
      <c r="L60" s="1"/>
      <c r="M60" s="1"/>
      <c r="N60" s="1"/>
      <c r="O60" s="1"/>
      <c r="P60" s="1"/>
      <c r="Q60" s="1"/>
      <c r="R60" s="1"/>
      <c r="S60" s="1"/>
    </row>
    <row r="61" spans="1:19" ht="24.75">
      <c r="A61" s="56" t="s">
        <v>19</v>
      </c>
      <c r="B61" s="116" t="s">
        <v>20</v>
      </c>
      <c r="C61" s="13"/>
      <c r="D61" s="15"/>
      <c r="E61" s="15"/>
      <c r="F61" s="15"/>
      <c r="G61" s="15"/>
      <c r="H61" s="117" t="s">
        <v>21</v>
      </c>
      <c r="I61" s="17" t="s">
        <v>49</v>
      </c>
      <c r="J61" s="109"/>
      <c r="K61" s="109"/>
      <c r="L61" s="1"/>
      <c r="M61" s="1"/>
      <c r="N61" s="1"/>
      <c r="O61" s="1"/>
      <c r="P61" s="1"/>
      <c r="Q61" s="1"/>
      <c r="R61" s="1"/>
      <c r="S61" s="1"/>
    </row>
    <row r="62" spans="1:19" ht="24.75">
      <c r="A62" s="56" t="s">
        <v>31</v>
      </c>
      <c r="B62" s="118" t="s">
        <v>32</v>
      </c>
      <c r="C62" s="32"/>
      <c r="D62" s="32"/>
      <c r="E62" s="32"/>
      <c r="F62" s="32"/>
      <c r="G62" s="32"/>
      <c r="H62" s="117" t="s">
        <v>21</v>
      </c>
      <c r="I62" s="19" t="s">
        <v>50</v>
      </c>
      <c r="J62" s="109"/>
      <c r="K62" s="109"/>
      <c r="L62" s="1"/>
      <c r="M62" s="1"/>
      <c r="N62" s="1"/>
      <c r="O62" s="1"/>
      <c r="P62" s="1"/>
      <c r="Q62" s="1"/>
      <c r="R62" s="1"/>
      <c r="S62" s="1"/>
    </row>
    <row r="63" spans="1:19" ht="24.75">
      <c r="A63" s="56" t="s">
        <v>33</v>
      </c>
      <c r="B63" s="108" t="s">
        <v>34</v>
      </c>
      <c r="C63" s="113"/>
      <c r="D63" s="18"/>
      <c r="E63" s="18"/>
      <c r="F63" s="18"/>
      <c r="G63" s="18"/>
      <c r="H63" s="117" t="s">
        <v>21</v>
      </c>
      <c r="I63" s="21" t="s">
        <v>22</v>
      </c>
      <c r="J63" s="109"/>
      <c r="K63" s="109"/>
      <c r="L63" s="1"/>
      <c r="M63" s="1"/>
      <c r="N63" s="1"/>
      <c r="O63" s="1"/>
      <c r="P63" s="1"/>
      <c r="Q63" s="1"/>
      <c r="R63" s="1"/>
      <c r="S63" s="1"/>
    </row>
    <row r="64" spans="1:19" ht="24.75">
      <c r="A64" s="56" t="s">
        <v>35</v>
      </c>
      <c r="B64" s="108" t="s">
        <v>36</v>
      </c>
      <c r="C64" s="113"/>
      <c r="D64" s="20"/>
      <c r="E64" s="20"/>
      <c r="F64" s="20"/>
      <c r="G64" s="20"/>
      <c r="H64" s="117" t="s">
        <v>21</v>
      </c>
      <c r="I64" s="21" t="s">
        <v>23</v>
      </c>
      <c r="J64" s="109"/>
      <c r="K64" s="109"/>
      <c r="L64" s="1"/>
      <c r="M64" s="1"/>
      <c r="N64" s="1"/>
      <c r="O64" s="1"/>
      <c r="P64" s="1"/>
      <c r="Q64" s="1"/>
      <c r="R64" s="1"/>
      <c r="S64" s="1"/>
    </row>
    <row r="65" spans="1:19" ht="24.75">
      <c r="A65" s="1"/>
      <c r="B65" s="1"/>
      <c r="C65" s="1"/>
      <c r="D65" s="12"/>
      <c r="E65" s="12"/>
      <c r="F65" s="12"/>
      <c r="G65" s="12"/>
      <c r="H65" s="117" t="s">
        <v>21</v>
      </c>
      <c r="I65" s="21" t="s">
        <v>178</v>
      </c>
      <c r="J65" s="26"/>
      <c r="M65" s="1"/>
      <c r="N65" s="1"/>
      <c r="O65" s="1"/>
      <c r="P65" s="1"/>
      <c r="Q65" s="1"/>
      <c r="R65" s="1"/>
      <c r="S65" s="1"/>
    </row>
    <row r="66" spans="8:19" ht="24.75">
      <c r="H66" s="117" t="s">
        <v>21</v>
      </c>
      <c r="I66" s="21" t="s">
        <v>179</v>
      </c>
      <c r="J66" s="26"/>
      <c r="N66" s="1"/>
      <c r="O66" s="1"/>
      <c r="P66" s="1"/>
      <c r="Q66" s="1"/>
      <c r="R66" s="1"/>
      <c r="S66" s="1"/>
    </row>
    <row r="67" ht="14.25">
      <c r="J67" s="26"/>
    </row>
    <row r="68" ht="14.25">
      <c r="J68" s="26"/>
    </row>
    <row r="69" ht="14.25">
      <c r="J69" s="26"/>
    </row>
    <row r="70" ht="14.25">
      <c r="J70" s="26"/>
    </row>
    <row r="71" ht="14.25">
      <c r="J71" s="26"/>
    </row>
    <row r="72" ht="14.25">
      <c r="J72" s="26"/>
    </row>
  </sheetData>
  <sheetProtection/>
  <mergeCells count="91">
    <mergeCell ref="M40:M42"/>
    <mergeCell ref="J7:J9"/>
    <mergeCell ref="M34:M36"/>
    <mergeCell ref="K7:K9"/>
    <mergeCell ref="L7:L9"/>
    <mergeCell ref="L10:L12"/>
    <mergeCell ref="I37:I39"/>
    <mergeCell ref="J37:J39"/>
    <mergeCell ref="K37:K39"/>
    <mergeCell ref="L37:L39"/>
    <mergeCell ref="I46:I48"/>
    <mergeCell ref="I40:I42"/>
    <mergeCell ref="J40:J42"/>
    <mergeCell ref="K40:K42"/>
    <mergeCell ref="L40:L42"/>
    <mergeCell ref="M37:M39"/>
    <mergeCell ref="J5:J6"/>
    <mergeCell ref="K5:K6"/>
    <mergeCell ref="I34:I36"/>
    <mergeCell ref="J34:J36"/>
    <mergeCell ref="M52:M54"/>
    <mergeCell ref="I52:I54"/>
    <mergeCell ref="J52:J54"/>
    <mergeCell ref="K52:K54"/>
    <mergeCell ref="L52:L54"/>
    <mergeCell ref="A5:A6"/>
    <mergeCell ref="B5:B6"/>
    <mergeCell ref="C5:C6"/>
    <mergeCell ref="D5:D6"/>
    <mergeCell ref="E5:E6"/>
    <mergeCell ref="K13:K15"/>
    <mergeCell ref="J13:J15"/>
    <mergeCell ref="F5:F6"/>
    <mergeCell ref="H5:H6"/>
    <mergeCell ref="M7:M9"/>
    <mergeCell ref="I10:I12"/>
    <mergeCell ref="J10:J12"/>
    <mergeCell ref="K10:K12"/>
    <mergeCell ref="K34:K36"/>
    <mergeCell ref="L34:L36"/>
    <mergeCell ref="L16:L18"/>
    <mergeCell ref="M10:M12"/>
    <mergeCell ref="I13:I15"/>
    <mergeCell ref="L13:L15"/>
    <mergeCell ref="J25:J27"/>
    <mergeCell ref="K25:K27"/>
    <mergeCell ref="L25:L27"/>
    <mergeCell ref="M25:M27"/>
    <mergeCell ref="I7:I9"/>
    <mergeCell ref="G5:G6"/>
    <mergeCell ref="M19:M21"/>
    <mergeCell ref="M13:M15"/>
    <mergeCell ref="I16:I18"/>
    <mergeCell ref="I5:I6"/>
    <mergeCell ref="I22:I24"/>
    <mergeCell ref="M16:M18"/>
    <mergeCell ref="I19:I21"/>
    <mergeCell ref="J19:J21"/>
    <mergeCell ref="K19:K21"/>
    <mergeCell ref="L19:L21"/>
    <mergeCell ref="J16:J18"/>
    <mergeCell ref="K16:K18"/>
    <mergeCell ref="I31:I33"/>
    <mergeCell ref="J31:J33"/>
    <mergeCell ref="K31:K33"/>
    <mergeCell ref="L31:L33"/>
    <mergeCell ref="M31:M33"/>
    <mergeCell ref="J22:J24"/>
    <mergeCell ref="K22:K24"/>
    <mergeCell ref="L22:L24"/>
    <mergeCell ref="M22:M24"/>
    <mergeCell ref="I25:I27"/>
    <mergeCell ref="I28:I30"/>
    <mergeCell ref="J28:J30"/>
    <mergeCell ref="K28:K30"/>
    <mergeCell ref="L28:L30"/>
    <mergeCell ref="M28:M30"/>
    <mergeCell ref="I43:I45"/>
    <mergeCell ref="J43:J45"/>
    <mergeCell ref="K43:K45"/>
    <mergeCell ref="L43:L45"/>
    <mergeCell ref="M43:M45"/>
    <mergeCell ref="J46:J48"/>
    <mergeCell ref="K46:K48"/>
    <mergeCell ref="L46:L48"/>
    <mergeCell ref="M46:M48"/>
    <mergeCell ref="I49:I51"/>
    <mergeCell ref="J49:J51"/>
    <mergeCell ref="K49:K51"/>
    <mergeCell ref="L49:L51"/>
    <mergeCell ref="M49:M51"/>
  </mergeCells>
  <hyperlinks>
    <hyperlink ref="B63" r:id="rId1" display="https://vn.one-line.com/standard-page/demurrage-and-detention-free-time-and-charges"/>
    <hyperlink ref="B64" r:id="rId2" display="https://vn.one-line.com/standard-page/local-charges-and-tariff"/>
    <hyperlink ref="J56" r:id="rId3" display="http://www.vn.one-line.com/"/>
    <hyperlink ref="B61" r:id="rId4" display="https://ecomm.one-line.com/ecom/CUP_HOM_3005.do?sessLocale=en"/>
    <hyperlink ref="B60" r:id="rId5" display="https://www.one-line.com/en/vessels "/>
    <hyperlink ref="I64" r:id="rId6" display="mailto:vn.sgn.exdoc@one-line.com"/>
    <hyperlink ref="I63" r:id="rId7" display="mailto:vn.sgn.ofs.si@one-line.com"/>
  </hyperlinks>
  <printOptions horizontalCentered="1"/>
  <pageMargins left="0" right="0" top="0.5" bottom="0" header="0" footer="0"/>
  <pageSetup fitToHeight="1" fitToWidth="1" horizontalDpi="600" verticalDpi="600" orientation="landscape" paperSize="9" scale="40" r:id="rId9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70"/>
  <sheetViews>
    <sheetView showGridLines="0" view="pageBreakPreview" zoomScale="55" zoomScaleNormal="55" zoomScaleSheetLayoutView="55" zoomScalePageLayoutView="0" workbookViewId="0" topLeftCell="A1">
      <pane ySplit="6" topLeftCell="A7" activePane="bottomLeft" state="frozen"/>
      <selection pane="topLeft" activeCell="A1" sqref="A1"/>
      <selection pane="bottomLeft" activeCell="F29" sqref="F29"/>
    </sheetView>
  </sheetViews>
  <sheetFormatPr defaultColWidth="9.140625" defaultRowHeight="15"/>
  <cols>
    <col min="1" max="1" width="39.140625" style="0" customWidth="1"/>
    <col min="2" max="2" width="13.421875" style="0" bestFit="1" customWidth="1"/>
    <col min="3" max="3" width="18.57421875" style="0" customWidth="1"/>
    <col min="4" max="4" width="23.57421875" style="0" customWidth="1"/>
    <col min="5" max="5" width="23.28125" style="0" customWidth="1"/>
    <col min="6" max="6" width="20.28125" style="0" bestFit="1" customWidth="1"/>
    <col min="7" max="7" width="24.140625" style="0" customWidth="1"/>
    <col min="8" max="8" width="21.00390625" style="0" bestFit="1" customWidth="1"/>
    <col min="9" max="9" width="37.8515625" style="0" customWidth="1"/>
    <col min="10" max="10" width="14.421875" style="0" customWidth="1"/>
    <col min="11" max="11" width="22.57421875" style="0" customWidth="1"/>
    <col min="12" max="12" width="24.421875" style="0" customWidth="1"/>
  </cols>
  <sheetData>
    <row r="2" ht="15.75">
      <c r="J2" s="10" t="s">
        <v>377</v>
      </c>
    </row>
    <row r="3" spans="1:22" ht="45">
      <c r="A3" s="1"/>
      <c r="B3" s="1"/>
      <c r="C3" s="1"/>
      <c r="D3" s="105" t="s">
        <v>60</v>
      </c>
      <c r="F3" s="1"/>
      <c r="G3" s="1"/>
      <c r="H3" s="1"/>
      <c r="I3" s="1"/>
      <c r="J3" s="22"/>
      <c r="K3" s="1"/>
      <c r="L3" s="10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thickBot="1">
      <c r="A4" s="2"/>
      <c r="B4" s="2"/>
      <c r="C4" s="3"/>
      <c r="D4" s="3"/>
      <c r="E4" s="3"/>
      <c r="F4" s="3"/>
      <c r="G4" s="3"/>
      <c r="H4" s="3"/>
      <c r="I4" s="3"/>
      <c r="J4" s="23"/>
      <c r="K4" s="3"/>
      <c r="L4" s="1"/>
      <c r="M4" s="4"/>
      <c r="N4" s="1"/>
      <c r="O4" s="1"/>
      <c r="P4" s="1"/>
      <c r="Q4" s="1"/>
      <c r="R4" s="1"/>
      <c r="S4" s="1"/>
      <c r="T4" s="1"/>
      <c r="U4" s="1"/>
      <c r="V4" s="1"/>
    </row>
    <row r="5" spans="1:22" ht="18.75" customHeight="1">
      <c r="A5" s="203" t="s">
        <v>51</v>
      </c>
      <c r="B5" s="205" t="s">
        <v>11</v>
      </c>
      <c r="C5" s="207" t="s">
        <v>0</v>
      </c>
      <c r="D5" s="209" t="s">
        <v>1</v>
      </c>
      <c r="E5" s="209" t="s">
        <v>2</v>
      </c>
      <c r="F5" s="209" t="s">
        <v>3</v>
      </c>
      <c r="G5" s="209" t="s">
        <v>7</v>
      </c>
      <c r="H5" s="255" t="s">
        <v>62</v>
      </c>
      <c r="I5" s="203" t="s">
        <v>4</v>
      </c>
      <c r="J5" s="209" t="s">
        <v>5</v>
      </c>
      <c r="K5" s="239" t="s">
        <v>168</v>
      </c>
      <c r="L5" s="119" t="s">
        <v>52</v>
      </c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34.5" customHeight="1" thickBot="1">
      <c r="A6" s="236"/>
      <c r="B6" s="237"/>
      <c r="C6" s="208"/>
      <c r="D6" s="210"/>
      <c r="E6" s="210"/>
      <c r="F6" s="210"/>
      <c r="G6" s="210"/>
      <c r="H6" s="256"/>
      <c r="I6" s="204"/>
      <c r="J6" s="210"/>
      <c r="K6" s="240"/>
      <c r="L6" s="120" t="s">
        <v>53</v>
      </c>
      <c r="M6" s="9"/>
      <c r="N6" s="9"/>
      <c r="O6" s="9"/>
      <c r="P6" s="9"/>
      <c r="Q6" s="9"/>
      <c r="R6" s="9"/>
      <c r="S6" s="9"/>
      <c r="T6" s="9"/>
      <c r="U6" s="9"/>
      <c r="V6" s="9"/>
    </row>
    <row r="7" spans="1:12" ht="25.5" customHeight="1" hidden="1">
      <c r="A7" s="126" t="s">
        <v>282</v>
      </c>
      <c r="B7" s="127" t="s">
        <v>368</v>
      </c>
      <c r="C7" s="128">
        <v>44261</v>
      </c>
      <c r="D7" s="129" t="s">
        <v>330</v>
      </c>
      <c r="E7" s="129" t="s">
        <v>331</v>
      </c>
      <c r="F7" s="129" t="s">
        <v>6</v>
      </c>
      <c r="G7" s="129" t="s">
        <v>118</v>
      </c>
      <c r="H7" s="130">
        <v>44263</v>
      </c>
      <c r="I7" s="247" t="s">
        <v>336</v>
      </c>
      <c r="J7" s="250" t="s">
        <v>329</v>
      </c>
      <c r="K7" s="241">
        <v>44269</v>
      </c>
      <c r="L7" s="244">
        <f>K7+13</f>
        <v>44282</v>
      </c>
    </row>
    <row r="8" spans="1:12" ht="25.5" customHeight="1" hidden="1">
      <c r="A8" s="131" t="s">
        <v>327</v>
      </c>
      <c r="B8" s="132" t="s">
        <v>227</v>
      </c>
      <c r="C8" s="133">
        <v>44263</v>
      </c>
      <c r="D8" s="134" t="s">
        <v>272</v>
      </c>
      <c r="E8" s="134" t="s">
        <v>273</v>
      </c>
      <c r="F8" s="134" t="s">
        <v>6</v>
      </c>
      <c r="G8" s="134" t="s">
        <v>59</v>
      </c>
      <c r="H8" s="135">
        <v>44265</v>
      </c>
      <c r="I8" s="248"/>
      <c r="J8" s="251"/>
      <c r="K8" s="242"/>
      <c r="L8" s="245"/>
    </row>
    <row r="9" spans="1:12" ht="25.5" customHeight="1" hidden="1" thickBot="1">
      <c r="A9" s="149" t="s">
        <v>369</v>
      </c>
      <c r="B9" s="150" t="s">
        <v>333</v>
      </c>
      <c r="C9" s="87">
        <v>44264</v>
      </c>
      <c r="D9" s="151" t="s">
        <v>132</v>
      </c>
      <c r="E9" s="151" t="s">
        <v>133</v>
      </c>
      <c r="F9" s="88" t="s">
        <v>59</v>
      </c>
      <c r="G9" s="88" t="s">
        <v>279</v>
      </c>
      <c r="H9" s="89">
        <v>44266</v>
      </c>
      <c r="I9" s="249"/>
      <c r="J9" s="252"/>
      <c r="K9" s="243"/>
      <c r="L9" s="246"/>
    </row>
    <row r="10" spans="1:12" ht="25.5" customHeight="1" hidden="1">
      <c r="A10" s="126" t="s">
        <v>63</v>
      </c>
      <c r="B10" s="127"/>
      <c r="C10" s="128">
        <v>44268</v>
      </c>
      <c r="D10" s="129" t="s">
        <v>330</v>
      </c>
      <c r="E10" s="129" t="s">
        <v>331</v>
      </c>
      <c r="F10" s="129" t="s">
        <v>6</v>
      </c>
      <c r="G10" s="129" t="s">
        <v>118</v>
      </c>
      <c r="H10" s="130">
        <v>44270</v>
      </c>
      <c r="I10" s="247" t="s">
        <v>345</v>
      </c>
      <c r="J10" s="250" t="s">
        <v>182</v>
      </c>
      <c r="K10" s="241">
        <f>K7+7</f>
        <v>44276</v>
      </c>
      <c r="L10" s="244">
        <f>K10+13</f>
        <v>44289</v>
      </c>
    </row>
    <row r="11" spans="1:12" ht="25.5" customHeight="1" hidden="1">
      <c r="A11" s="131" t="s">
        <v>63</v>
      </c>
      <c r="B11" s="132"/>
      <c r="C11" s="133">
        <v>44270</v>
      </c>
      <c r="D11" s="134" t="s">
        <v>272</v>
      </c>
      <c r="E11" s="134" t="s">
        <v>273</v>
      </c>
      <c r="F11" s="134" t="s">
        <v>6</v>
      </c>
      <c r="G11" s="134" t="s">
        <v>59</v>
      </c>
      <c r="H11" s="135">
        <v>44272</v>
      </c>
      <c r="I11" s="248"/>
      <c r="J11" s="251"/>
      <c r="K11" s="242"/>
      <c r="L11" s="245"/>
    </row>
    <row r="12" spans="1:12" ht="25.5" customHeight="1" hidden="1" thickBot="1">
      <c r="A12" s="149" t="s">
        <v>285</v>
      </c>
      <c r="B12" s="150" t="s">
        <v>214</v>
      </c>
      <c r="C12" s="87">
        <v>44271</v>
      </c>
      <c r="D12" s="151" t="s">
        <v>132</v>
      </c>
      <c r="E12" s="151" t="s">
        <v>133</v>
      </c>
      <c r="F12" s="88" t="s">
        <v>59</v>
      </c>
      <c r="G12" s="88" t="s">
        <v>279</v>
      </c>
      <c r="H12" s="89">
        <v>44273</v>
      </c>
      <c r="I12" s="249"/>
      <c r="J12" s="252"/>
      <c r="K12" s="243"/>
      <c r="L12" s="246"/>
    </row>
    <row r="13" spans="1:12" ht="25.5" customHeight="1" hidden="1">
      <c r="A13" s="126" t="s">
        <v>61</v>
      </c>
      <c r="B13" s="127" t="s">
        <v>207</v>
      </c>
      <c r="C13" s="128">
        <v>44275</v>
      </c>
      <c r="D13" s="129" t="s">
        <v>330</v>
      </c>
      <c r="E13" s="129" t="s">
        <v>331</v>
      </c>
      <c r="F13" s="129" t="s">
        <v>6</v>
      </c>
      <c r="G13" s="129" t="s">
        <v>118</v>
      </c>
      <c r="H13" s="130">
        <v>44277</v>
      </c>
      <c r="I13" s="247" t="s">
        <v>342</v>
      </c>
      <c r="J13" s="250" t="s">
        <v>240</v>
      </c>
      <c r="K13" s="241">
        <f>K10+7</f>
        <v>44283</v>
      </c>
      <c r="L13" s="244">
        <f>K13+13</f>
        <v>44296</v>
      </c>
    </row>
    <row r="14" spans="1:12" ht="25.5" customHeight="1" hidden="1">
      <c r="A14" s="131" t="s">
        <v>365</v>
      </c>
      <c r="B14" s="132" t="s">
        <v>257</v>
      </c>
      <c r="C14" s="133">
        <v>44277</v>
      </c>
      <c r="D14" s="134" t="s">
        <v>272</v>
      </c>
      <c r="E14" s="134" t="s">
        <v>273</v>
      </c>
      <c r="F14" s="134" t="s">
        <v>6</v>
      </c>
      <c r="G14" s="134" t="s">
        <v>59</v>
      </c>
      <c r="H14" s="135">
        <v>44279</v>
      </c>
      <c r="I14" s="248"/>
      <c r="J14" s="251"/>
      <c r="K14" s="242"/>
      <c r="L14" s="245"/>
    </row>
    <row r="15" spans="1:12" ht="25.5" customHeight="1" hidden="1" thickBot="1">
      <c r="A15" s="149" t="s">
        <v>131</v>
      </c>
      <c r="B15" s="150" t="s">
        <v>281</v>
      </c>
      <c r="C15" s="87">
        <v>44278</v>
      </c>
      <c r="D15" s="151" t="s">
        <v>132</v>
      </c>
      <c r="E15" s="151" t="s">
        <v>133</v>
      </c>
      <c r="F15" s="88" t="s">
        <v>59</v>
      </c>
      <c r="G15" s="88" t="s">
        <v>279</v>
      </c>
      <c r="H15" s="89">
        <v>44280</v>
      </c>
      <c r="I15" s="249"/>
      <c r="J15" s="252"/>
      <c r="K15" s="243"/>
      <c r="L15" s="246"/>
    </row>
    <row r="16" spans="1:12" ht="25.5" customHeight="1" hidden="1">
      <c r="A16" s="126" t="s">
        <v>278</v>
      </c>
      <c r="B16" s="127" t="s">
        <v>231</v>
      </c>
      <c r="C16" s="128">
        <v>44282</v>
      </c>
      <c r="D16" s="129" t="s">
        <v>330</v>
      </c>
      <c r="E16" s="129" t="s">
        <v>331</v>
      </c>
      <c r="F16" s="129" t="s">
        <v>6</v>
      </c>
      <c r="G16" s="129" t="s">
        <v>118</v>
      </c>
      <c r="H16" s="130">
        <v>44284</v>
      </c>
      <c r="I16" s="247" t="s">
        <v>287</v>
      </c>
      <c r="J16" s="250" t="s">
        <v>249</v>
      </c>
      <c r="K16" s="241">
        <f>K13+7</f>
        <v>44290</v>
      </c>
      <c r="L16" s="244">
        <f>K16+13</f>
        <v>44303</v>
      </c>
    </row>
    <row r="17" spans="1:12" ht="25.5" customHeight="1" hidden="1">
      <c r="A17" s="131" t="s">
        <v>229</v>
      </c>
      <c r="B17" s="132" t="s">
        <v>256</v>
      </c>
      <c r="C17" s="133">
        <v>44284</v>
      </c>
      <c r="D17" s="134" t="s">
        <v>272</v>
      </c>
      <c r="E17" s="134" t="s">
        <v>273</v>
      </c>
      <c r="F17" s="134" t="s">
        <v>6</v>
      </c>
      <c r="G17" s="134" t="s">
        <v>59</v>
      </c>
      <c r="H17" s="135">
        <v>44286</v>
      </c>
      <c r="I17" s="248"/>
      <c r="J17" s="251"/>
      <c r="K17" s="242"/>
      <c r="L17" s="245"/>
    </row>
    <row r="18" spans="1:12" ht="25.5" customHeight="1" hidden="1" thickBot="1">
      <c r="A18" s="149" t="s">
        <v>220</v>
      </c>
      <c r="B18" s="150" t="s">
        <v>370</v>
      </c>
      <c r="C18" s="87">
        <v>44285</v>
      </c>
      <c r="D18" s="151" t="s">
        <v>132</v>
      </c>
      <c r="E18" s="151" t="s">
        <v>133</v>
      </c>
      <c r="F18" s="88" t="s">
        <v>59</v>
      </c>
      <c r="G18" s="88" t="s">
        <v>279</v>
      </c>
      <c r="H18" s="89">
        <v>44287</v>
      </c>
      <c r="I18" s="249"/>
      <c r="J18" s="252"/>
      <c r="K18" s="243"/>
      <c r="L18" s="246"/>
    </row>
    <row r="19" spans="1:12" ht="25.5" customHeight="1">
      <c r="A19" s="126" t="s">
        <v>259</v>
      </c>
      <c r="B19" s="127" t="s">
        <v>187</v>
      </c>
      <c r="C19" s="128">
        <v>44289</v>
      </c>
      <c r="D19" s="129" t="s">
        <v>330</v>
      </c>
      <c r="E19" s="129" t="s">
        <v>331</v>
      </c>
      <c r="F19" s="129" t="s">
        <v>6</v>
      </c>
      <c r="G19" s="129" t="s">
        <v>118</v>
      </c>
      <c r="H19" s="130">
        <v>44291</v>
      </c>
      <c r="I19" s="247" t="s">
        <v>244</v>
      </c>
      <c r="J19" s="250" t="s">
        <v>165</v>
      </c>
      <c r="K19" s="241">
        <f>K16+7</f>
        <v>44297</v>
      </c>
      <c r="L19" s="244">
        <f>K19+13</f>
        <v>44310</v>
      </c>
    </row>
    <row r="20" spans="1:12" ht="25.5" customHeight="1">
      <c r="A20" s="131" t="s">
        <v>63</v>
      </c>
      <c r="B20" s="132" t="s">
        <v>366</v>
      </c>
      <c r="C20" s="133">
        <v>44291</v>
      </c>
      <c r="D20" s="134" t="s">
        <v>272</v>
      </c>
      <c r="E20" s="134" t="s">
        <v>273</v>
      </c>
      <c r="F20" s="134" t="s">
        <v>6</v>
      </c>
      <c r="G20" s="134" t="s">
        <v>59</v>
      </c>
      <c r="H20" s="135">
        <v>44293</v>
      </c>
      <c r="I20" s="248"/>
      <c r="J20" s="251"/>
      <c r="K20" s="242"/>
      <c r="L20" s="245"/>
    </row>
    <row r="21" spans="1:12" ht="25.5" customHeight="1" thickBot="1">
      <c r="A21" s="149" t="s">
        <v>280</v>
      </c>
      <c r="B21" s="150" t="s">
        <v>363</v>
      </c>
      <c r="C21" s="87">
        <v>44292</v>
      </c>
      <c r="D21" s="151" t="s">
        <v>132</v>
      </c>
      <c r="E21" s="151" t="s">
        <v>133</v>
      </c>
      <c r="F21" s="88" t="s">
        <v>59</v>
      </c>
      <c r="G21" s="88" t="s">
        <v>279</v>
      </c>
      <c r="H21" s="89">
        <v>44294</v>
      </c>
      <c r="I21" s="249"/>
      <c r="J21" s="252"/>
      <c r="K21" s="243"/>
      <c r="L21" s="246"/>
    </row>
    <row r="22" spans="1:12" ht="25.5" customHeight="1">
      <c r="A22" s="126" t="s">
        <v>186</v>
      </c>
      <c r="B22" s="127" t="s">
        <v>283</v>
      </c>
      <c r="C22" s="128">
        <v>44296</v>
      </c>
      <c r="D22" s="129" t="s">
        <v>330</v>
      </c>
      <c r="E22" s="129" t="s">
        <v>331</v>
      </c>
      <c r="F22" s="129" t="s">
        <v>6</v>
      </c>
      <c r="G22" s="129" t="s">
        <v>118</v>
      </c>
      <c r="H22" s="130">
        <v>44298</v>
      </c>
      <c r="I22" s="247" t="s">
        <v>304</v>
      </c>
      <c r="J22" s="250" t="s">
        <v>222</v>
      </c>
      <c r="K22" s="241">
        <f>K19+7</f>
        <v>44304</v>
      </c>
      <c r="L22" s="244">
        <f>K22+13</f>
        <v>44317</v>
      </c>
    </row>
    <row r="23" spans="1:12" ht="25.5" customHeight="1">
      <c r="A23" s="131" t="s">
        <v>367</v>
      </c>
      <c r="B23" s="132" t="s">
        <v>221</v>
      </c>
      <c r="C23" s="133">
        <v>44298</v>
      </c>
      <c r="D23" s="134" t="s">
        <v>272</v>
      </c>
      <c r="E23" s="134" t="s">
        <v>273</v>
      </c>
      <c r="F23" s="134" t="s">
        <v>6</v>
      </c>
      <c r="G23" s="134" t="s">
        <v>59</v>
      </c>
      <c r="H23" s="135">
        <v>44300</v>
      </c>
      <c r="I23" s="248"/>
      <c r="J23" s="251"/>
      <c r="K23" s="242"/>
      <c r="L23" s="245"/>
    </row>
    <row r="24" spans="1:12" ht="25.5" customHeight="1" thickBot="1">
      <c r="A24" s="149" t="s">
        <v>220</v>
      </c>
      <c r="B24" s="150" t="s">
        <v>370</v>
      </c>
      <c r="C24" s="87">
        <v>44299</v>
      </c>
      <c r="D24" s="151" t="s">
        <v>132</v>
      </c>
      <c r="E24" s="151" t="s">
        <v>133</v>
      </c>
      <c r="F24" s="88" t="s">
        <v>59</v>
      </c>
      <c r="G24" s="88" t="s">
        <v>279</v>
      </c>
      <c r="H24" s="89">
        <v>44301</v>
      </c>
      <c r="I24" s="249"/>
      <c r="J24" s="252"/>
      <c r="K24" s="243"/>
      <c r="L24" s="246"/>
    </row>
    <row r="25" spans="1:12" ht="25.5" customHeight="1">
      <c r="A25" s="126" t="s">
        <v>63</v>
      </c>
      <c r="B25" s="127"/>
      <c r="C25" s="128">
        <v>44303</v>
      </c>
      <c r="D25" s="129" t="s">
        <v>330</v>
      </c>
      <c r="E25" s="129" t="s">
        <v>331</v>
      </c>
      <c r="F25" s="129" t="s">
        <v>6</v>
      </c>
      <c r="G25" s="129" t="s">
        <v>118</v>
      </c>
      <c r="H25" s="130">
        <v>44305</v>
      </c>
      <c r="I25" s="247" t="s">
        <v>260</v>
      </c>
      <c r="J25" s="250" t="s">
        <v>346</v>
      </c>
      <c r="K25" s="241">
        <f>K22+7</f>
        <v>44311</v>
      </c>
      <c r="L25" s="244">
        <f>K25+13</f>
        <v>44324</v>
      </c>
    </row>
    <row r="26" spans="1:12" ht="25.5" customHeight="1">
      <c r="A26" s="131" t="s">
        <v>228</v>
      </c>
      <c r="B26" s="132" t="s">
        <v>274</v>
      </c>
      <c r="C26" s="133">
        <v>44305</v>
      </c>
      <c r="D26" s="134" t="s">
        <v>272</v>
      </c>
      <c r="E26" s="134" t="s">
        <v>273</v>
      </c>
      <c r="F26" s="134" t="s">
        <v>6</v>
      </c>
      <c r="G26" s="134" t="s">
        <v>59</v>
      </c>
      <c r="H26" s="135">
        <v>44307</v>
      </c>
      <c r="I26" s="248"/>
      <c r="J26" s="251"/>
      <c r="K26" s="242"/>
      <c r="L26" s="245"/>
    </row>
    <row r="27" spans="1:12" ht="25.5" customHeight="1" thickBot="1">
      <c r="A27" s="149" t="s">
        <v>332</v>
      </c>
      <c r="B27" s="150" t="s">
        <v>316</v>
      </c>
      <c r="C27" s="87">
        <v>44306</v>
      </c>
      <c r="D27" s="151" t="s">
        <v>132</v>
      </c>
      <c r="E27" s="151" t="s">
        <v>133</v>
      </c>
      <c r="F27" s="88" t="s">
        <v>59</v>
      </c>
      <c r="G27" s="88" t="s">
        <v>279</v>
      </c>
      <c r="H27" s="89">
        <v>44308</v>
      </c>
      <c r="I27" s="249"/>
      <c r="J27" s="252"/>
      <c r="K27" s="243"/>
      <c r="L27" s="246"/>
    </row>
    <row r="28" spans="1:12" ht="25.5" customHeight="1">
      <c r="A28" s="126" t="s">
        <v>297</v>
      </c>
      <c r="B28" s="127" t="s">
        <v>215</v>
      </c>
      <c r="C28" s="128">
        <v>44310</v>
      </c>
      <c r="D28" s="129" t="s">
        <v>330</v>
      </c>
      <c r="E28" s="129" t="s">
        <v>331</v>
      </c>
      <c r="F28" s="129" t="s">
        <v>6</v>
      </c>
      <c r="G28" s="129" t="s">
        <v>118</v>
      </c>
      <c r="H28" s="130">
        <v>44312</v>
      </c>
      <c r="I28" s="247" t="s">
        <v>305</v>
      </c>
      <c r="J28" s="250" t="s">
        <v>248</v>
      </c>
      <c r="K28" s="241">
        <f>K25+7</f>
        <v>44318</v>
      </c>
      <c r="L28" s="244">
        <f>K28+13</f>
        <v>44331</v>
      </c>
    </row>
    <row r="29" spans="1:12" ht="25.5" customHeight="1">
      <c r="A29" s="131" t="s">
        <v>63</v>
      </c>
      <c r="B29" s="132" t="s">
        <v>366</v>
      </c>
      <c r="C29" s="133">
        <v>44312</v>
      </c>
      <c r="D29" s="134" t="s">
        <v>272</v>
      </c>
      <c r="E29" s="134" t="s">
        <v>273</v>
      </c>
      <c r="F29" s="134" t="s">
        <v>6</v>
      </c>
      <c r="G29" s="134" t="s">
        <v>59</v>
      </c>
      <c r="H29" s="135">
        <v>44314</v>
      </c>
      <c r="I29" s="248"/>
      <c r="J29" s="251"/>
      <c r="K29" s="242"/>
      <c r="L29" s="245"/>
    </row>
    <row r="30" spans="1:12" ht="25.5" customHeight="1" thickBot="1">
      <c r="A30" s="149" t="s">
        <v>394</v>
      </c>
      <c r="B30" s="150" t="s">
        <v>258</v>
      </c>
      <c r="C30" s="87">
        <v>44313</v>
      </c>
      <c r="D30" s="151" t="s">
        <v>132</v>
      </c>
      <c r="E30" s="151" t="s">
        <v>133</v>
      </c>
      <c r="F30" s="88" t="s">
        <v>59</v>
      </c>
      <c r="G30" s="88" t="s">
        <v>279</v>
      </c>
      <c r="H30" s="89">
        <v>44315</v>
      </c>
      <c r="I30" s="249"/>
      <c r="J30" s="252"/>
      <c r="K30" s="243"/>
      <c r="L30" s="246"/>
    </row>
    <row r="31" spans="1:12" ht="25.5" customHeight="1">
      <c r="A31" s="126" t="s">
        <v>320</v>
      </c>
      <c r="B31" s="127" t="s">
        <v>317</v>
      </c>
      <c r="C31" s="128">
        <v>44317</v>
      </c>
      <c r="D31" s="129" t="s">
        <v>330</v>
      </c>
      <c r="E31" s="129" t="s">
        <v>331</v>
      </c>
      <c r="F31" s="129" t="s">
        <v>6</v>
      </c>
      <c r="G31" s="129" t="s">
        <v>118</v>
      </c>
      <c r="H31" s="130">
        <v>44319</v>
      </c>
      <c r="I31" s="247" t="s">
        <v>336</v>
      </c>
      <c r="J31" s="250" t="s">
        <v>325</v>
      </c>
      <c r="K31" s="241">
        <f>K28+7</f>
        <v>44325</v>
      </c>
      <c r="L31" s="244">
        <f>K31+13</f>
        <v>44338</v>
      </c>
    </row>
    <row r="32" spans="1:12" ht="25.5" customHeight="1">
      <c r="A32" s="131" t="s">
        <v>383</v>
      </c>
      <c r="B32" s="132" t="s">
        <v>384</v>
      </c>
      <c r="C32" s="133">
        <v>44319</v>
      </c>
      <c r="D32" s="134" t="s">
        <v>272</v>
      </c>
      <c r="E32" s="134" t="s">
        <v>273</v>
      </c>
      <c r="F32" s="134" t="s">
        <v>6</v>
      </c>
      <c r="G32" s="134" t="s">
        <v>59</v>
      </c>
      <c r="H32" s="135">
        <v>44321</v>
      </c>
      <c r="I32" s="248"/>
      <c r="J32" s="251"/>
      <c r="K32" s="242"/>
      <c r="L32" s="245"/>
    </row>
    <row r="33" spans="1:12" ht="25.5" customHeight="1" thickBot="1">
      <c r="A33" s="149" t="s">
        <v>307</v>
      </c>
      <c r="B33" s="150" t="s">
        <v>242</v>
      </c>
      <c r="C33" s="87">
        <v>44320</v>
      </c>
      <c r="D33" s="151" t="s">
        <v>132</v>
      </c>
      <c r="E33" s="151" t="s">
        <v>133</v>
      </c>
      <c r="F33" s="88" t="s">
        <v>59</v>
      </c>
      <c r="G33" s="88" t="s">
        <v>279</v>
      </c>
      <c r="H33" s="89">
        <v>44322</v>
      </c>
      <c r="I33" s="249"/>
      <c r="J33" s="252"/>
      <c r="K33" s="243"/>
      <c r="L33" s="246"/>
    </row>
    <row r="34" spans="1:12" ht="25.5" customHeight="1">
      <c r="A34" s="126" t="s">
        <v>284</v>
      </c>
      <c r="B34" s="127" t="s">
        <v>368</v>
      </c>
      <c r="C34" s="128">
        <v>44324</v>
      </c>
      <c r="D34" s="129" t="s">
        <v>330</v>
      </c>
      <c r="E34" s="129" t="s">
        <v>331</v>
      </c>
      <c r="F34" s="129" t="s">
        <v>6</v>
      </c>
      <c r="G34" s="129" t="s">
        <v>118</v>
      </c>
      <c r="H34" s="130">
        <v>44326</v>
      </c>
      <c r="I34" s="247" t="s">
        <v>345</v>
      </c>
      <c r="J34" s="250" t="s">
        <v>119</v>
      </c>
      <c r="K34" s="241">
        <f>K31+7</f>
        <v>44332</v>
      </c>
      <c r="L34" s="244">
        <f>K34+13</f>
        <v>44345</v>
      </c>
    </row>
    <row r="35" spans="1:12" ht="25.5" customHeight="1">
      <c r="A35" s="131" t="s">
        <v>78</v>
      </c>
      <c r="B35" s="132" t="s">
        <v>366</v>
      </c>
      <c r="C35" s="133">
        <v>44327</v>
      </c>
      <c r="D35" s="134"/>
      <c r="E35" s="134"/>
      <c r="F35" s="134" t="s">
        <v>59</v>
      </c>
      <c r="G35" s="134" t="s">
        <v>279</v>
      </c>
      <c r="H35" s="135">
        <v>44329</v>
      </c>
      <c r="I35" s="248"/>
      <c r="J35" s="251"/>
      <c r="K35" s="242"/>
      <c r="L35" s="245"/>
    </row>
    <row r="36" spans="1:12" ht="25.5" customHeight="1" thickBot="1">
      <c r="A36" s="149" t="s">
        <v>309</v>
      </c>
      <c r="B36" s="150" t="s">
        <v>371</v>
      </c>
      <c r="C36" s="87">
        <v>44327</v>
      </c>
      <c r="D36" s="151" t="s">
        <v>132</v>
      </c>
      <c r="E36" s="151" t="s">
        <v>133</v>
      </c>
      <c r="F36" s="88" t="s">
        <v>59</v>
      </c>
      <c r="G36" s="88" t="s">
        <v>279</v>
      </c>
      <c r="H36" s="89">
        <v>44329</v>
      </c>
      <c r="I36" s="249"/>
      <c r="J36" s="252"/>
      <c r="K36" s="243"/>
      <c r="L36" s="246"/>
    </row>
    <row r="37" spans="1:12" ht="25.5" customHeight="1">
      <c r="A37" s="126" t="s">
        <v>206</v>
      </c>
      <c r="B37" s="127" t="s">
        <v>207</v>
      </c>
      <c r="C37" s="128">
        <v>44329</v>
      </c>
      <c r="D37" s="129"/>
      <c r="E37" s="129"/>
      <c r="F37" s="129" t="s">
        <v>395</v>
      </c>
      <c r="G37" s="129" t="s">
        <v>116</v>
      </c>
      <c r="H37" s="130">
        <v>44331</v>
      </c>
      <c r="I37" s="247" t="s">
        <v>342</v>
      </c>
      <c r="J37" s="250" t="s">
        <v>262</v>
      </c>
      <c r="K37" s="241">
        <f>K34+7</f>
        <v>44339</v>
      </c>
      <c r="L37" s="244">
        <f>K37+13</f>
        <v>44352</v>
      </c>
    </row>
    <row r="38" spans="1:12" ht="25.5" customHeight="1">
      <c r="A38" s="131" t="s">
        <v>385</v>
      </c>
      <c r="B38" s="132" t="s">
        <v>386</v>
      </c>
      <c r="C38" s="133">
        <v>44334</v>
      </c>
      <c r="D38" s="134"/>
      <c r="E38" s="134"/>
      <c r="F38" s="134" t="s">
        <v>59</v>
      </c>
      <c r="G38" s="134" t="s">
        <v>279</v>
      </c>
      <c r="H38" s="135">
        <v>44336</v>
      </c>
      <c r="I38" s="248"/>
      <c r="J38" s="251"/>
      <c r="K38" s="242"/>
      <c r="L38" s="245"/>
    </row>
    <row r="39" spans="1:12" ht="25.5" customHeight="1" thickBot="1">
      <c r="A39" s="149" t="s">
        <v>396</v>
      </c>
      <c r="B39" s="150" t="s">
        <v>316</v>
      </c>
      <c r="C39" s="87">
        <v>44334</v>
      </c>
      <c r="D39" s="151" t="s">
        <v>132</v>
      </c>
      <c r="E39" s="151" t="s">
        <v>133</v>
      </c>
      <c r="F39" s="88" t="s">
        <v>59</v>
      </c>
      <c r="G39" s="88" t="s">
        <v>279</v>
      </c>
      <c r="H39" s="89">
        <v>44336</v>
      </c>
      <c r="I39" s="249"/>
      <c r="J39" s="252"/>
      <c r="K39" s="243"/>
      <c r="L39" s="246"/>
    </row>
    <row r="40" spans="1:12" ht="25.5" customHeight="1">
      <c r="A40" s="126" t="s">
        <v>134</v>
      </c>
      <c r="B40" s="127" t="s">
        <v>216</v>
      </c>
      <c r="C40" s="128">
        <v>44336</v>
      </c>
      <c r="D40" s="129"/>
      <c r="E40" s="129"/>
      <c r="F40" s="129" t="s">
        <v>395</v>
      </c>
      <c r="G40" s="129" t="s">
        <v>116</v>
      </c>
      <c r="H40" s="130">
        <v>44338</v>
      </c>
      <c r="I40" s="247" t="s">
        <v>287</v>
      </c>
      <c r="J40" s="250" t="s">
        <v>319</v>
      </c>
      <c r="K40" s="241">
        <f>K37+7</f>
        <v>44346</v>
      </c>
      <c r="L40" s="244">
        <f>K40+13</f>
        <v>44359</v>
      </c>
    </row>
    <row r="41" spans="1:12" ht="25.5" customHeight="1">
      <c r="A41" s="131" t="s">
        <v>387</v>
      </c>
      <c r="B41" s="132" t="s">
        <v>388</v>
      </c>
      <c r="C41" s="133">
        <v>44341</v>
      </c>
      <c r="D41" s="134"/>
      <c r="E41" s="134"/>
      <c r="F41" s="134" t="s">
        <v>59</v>
      </c>
      <c r="G41" s="134" t="s">
        <v>279</v>
      </c>
      <c r="H41" s="135">
        <v>44343</v>
      </c>
      <c r="I41" s="248"/>
      <c r="J41" s="251"/>
      <c r="K41" s="242"/>
      <c r="L41" s="245"/>
    </row>
    <row r="42" spans="1:12" ht="25.5" customHeight="1" thickBot="1">
      <c r="A42" s="149" t="s">
        <v>372</v>
      </c>
      <c r="B42" s="150" t="s">
        <v>333</v>
      </c>
      <c r="C42" s="87">
        <v>44341</v>
      </c>
      <c r="D42" s="151" t="s">
        <v>132</v>
      </c>
      <c r="E42" s="151" t="s">
        <v>133</v>
      </c>
      <c r="F42" s="88" t="s">
        <v>59</v>
      </c>
      <c r="G42" s="88" t="s">
        <v>279</v>
      </c>
      <c r="H42" s="89">
        <v>44343</v>
      </c>
      <c r="I42" s="249"/>
      <c r="J42" s="252"/>
      <c r="K42" s="243"/>
      <c r="L42" s="246"/>
    </row>
    <row r="43" spans="1:12" ht="25.5" customHeight="1">
      <c r="A43" s="126" t="s">
        <v>106</v>
      </c>
      <c r="B43" s="127" t="s">
        <v>207</v>
      </c>
      <c r="C43" s="128">
        <v>44343</v>
      </c>
      <c r="D43" s="129"/>
      <c r="E43" s="129"/>
      <c r="F43" s="129" t="s">
        <v>395</v>
      </c>
      <c r="G43" s="129" t="s">
        <v>116</v>
      </c>
      <c r="H43" s="130">
        <v>44345</v>
      </c>
      <c r="I43" s="247" t="s">
        <v>244</v>
      </c>
      <c r="J43" s="250" t="s">
        <v>184</v>
      </c>
      <c r="K43" s="241">
        <f>K40+7</f>
        <v>44353</v>
      </c>
      <c r="L43" s="244">
        <f>K43+13</f>
        <v>44366</v>
      </c>
    </row>
    <row r="44" spans="1:12" ht="25.5" customHeight="1">
      <c r="A44" s="131" t="s">
        <v>309</v>
      </c>
      <c r="B44" s="132" t="s">
        <v>371</v>
      </c>
      <c r="C44" s="133">
        <v>44347</v>
      </c>
      <c r="D44" s="134" t="s">
        <v>132</v>
      </c>
      <c r="E44" s="134" t="s">
        <v>133</v>
      </c>
      <c r="F44" s="134" t="s">
        <v>59</v>
      </c>
      <c r="G44" s="134" t="s">
        <v>279</v>
      </c>
      <c r="H44" s="135">
        <v>44349</v>
      </c>
      <c r="I44" s="248"/>
      <c r="J44" s="251"/>
      <c r="K44" s="242"/>
      <c r="L44" s="245"/>
    </row>
    <row r="45" spans="1:12" ht="25.5" customHeight="1" thickBot="1">
      <c r="A45" s="149" t="s">
        <v>78</v>
      </c>
      <c r="B45" s="150" t="s">
        <v>366</v>
      </c>
      <c r="C45" s="87">
        <v>44348</v>
      </c>
      <c r="D45" s="151"/>
      <c r="E45" s="151"/>
      <c r="F45" s="88" t="s">
        <v>59</v>
      </c>
      <c r="G45" s="88" t="s">
        <v>279</v>
      </c>
      <c r="H45" s="89">
        <v>44350</v>
      </c>
      <c r="I45" s="249"/>
      <c r="J45" s="252"/>
      <c r="K45" s="243"/>
      <c r="L45" s="246"/>
    </row>
    <row r="46" spans="1:12" ht="25.5" customHeight="1">
      <c r="A46" s="126" t="s">
        <v>282</v>
      </c>
      <c r="B46" s="127" t="s">
        <v>397</v>
      </c>
      <c r="C46" s="128">
        <v>44350</v>
      </c>
      <c r="D46" s="129"/>
      <c r="E46" s="129"/>
      <c r="F46" s="129" t="s">
        <v>395</v>
      </c>
      <c r="G46" s="129" t="s">
        <v>116</v>
      </c>
      <c r="H46" s="130">
        <v>44352</v>
      </c>
      <c r="I46" s="247" t="s">
        <v>304</v>
      </c>
      <c r="J46" s="250" t="s">
        <v>378</v>
      </c>
      <c r="K46" s="241">
        <f>K43+7</f>
        <v>44360</v>
      </c>
      <c r="L46" s="244">
        <f>K46+13</f>
        <v>44373</v>
      </c>
    </row>
    <row r="47" spans="1:12" ht="25.5" customHeight="1">
      <c r="A47" s="131" t="s">
        <v>78</v>
      </c>
      <c r="B47" s="132" t="s">
        <v>389</v>
      </c>
      <c r="C47" s="133">
        <v>44355</v>
      </c>
      <c r="D47" s="134"/>
      <c r="E47" s="134"/>
      <c r="F47" s="134" t="s">
        <v>59</v>
      </c>
      <c r="G47" s="134" t="s">
        <v>279</v>
      </c>
      <c r="H47" s="135">
        <v>44357</v>
      </c>
      <c r="I47" s="248"/>
      <c r="J47" s="251"/>
      <c r="K47" s="242"/>
      <c r="L47" s="245"/>
    </row>
    <row r="48" spans="1:12" ht="25.5" customHeight="1" thickBot="1">
      <c r="A48" s="149" t="s">
        <v>185</v>
      </c>
      <c r="B48" s="150" t="s">
        <v>371</v>
      </c>
      <c r="C48" s="87">
        <v>44355</v>
      </c>
      <c r="D48" s="151" t="s">
        <v>132</v>
      </c>
      <c r="E48" s="151" t="s">
        <v>133</v>
      </c>
      <c r="F48" s="88" t="s">
        <v>59</v>
      </c>
      <c r="G48" s="88" t="s">
        <v>279</v>
      </c>
      <c r="H48" s="89">
        <v>44357</v>
      </c>
      <c r="I48" s="249"/>
      <c r="J48" s="252"/>
      <c r="K48" s="243"/>
      <c r="L48" s="246"/>
    </row>
    <row r="49" spans="1:12" ht="25.5" customHeight="1">
      <c r="A49" s="126" t="s">
        <v>61</v>
      </c>
      <c r="B49" s="127" t="s">
        <v>398</v>
      </c>
      <c r="C49" s="128">
        <v>44357</v>
      </c>
      <c r="D49" s="129"/>
      <c r="E49" s="129"/>
      <c r="F49" s="129" t="s">
        <v>395</v>
      </c>
      <c r="G49" s="129" t="s">
        <v>116</v>
      </c>
      <c r="H49" s="130">
        <v>44359</v>
      </c>
      <c r="I49" s="247" t="s">
        <v>260</v>
      </c>
      <c r="J49" s="250" t="s">
        <v>379</v>
      </c>
      <c r="K49" s="241">
        <f>K46+7</f>
        <v>44367</v>
      </c>
      <c r="L49" s="244">
        <f>K49+13</f>
        <v>44380</v>
      </c>
    </row>
    <row r="50" spans="1:12" ht="25.5" customHeight="1">
      <c r="A50" s="131" t="s">
        <v>390</v>
      </c>
      <c r="B50" s="132" t="s">
        <v>386</v>
      </c>
      <c r="C50" s="133">
        <v>44362</v>
      </c>
      <c r="D50" s="134"/>
      <c r="E50" s="134"/>
      <c r="F50" s="134" t="s">
        <v>59</v>
      </c>
      <c r="G50" s="134" t="s">
        <v>279</v>
      </c>
      <c r="H50" s="135">
        <v>44364</v>
      </c>
      <c r="I50" s="248"/>
      <c r="J50" s="251"/>
      <c r="K50" s="242"/>
      <c r="L50" s="245"/>
    </row>
    <row r="51" spans="1:12" ht="25.5" customHeight="1" thickBot="1">
      <c r="A51" s="149" t="s">
        <v>130</v>
      </c>
      <c r="B51" s="150" t="s">
        <v>363</v>
      </c>
      <c r="C51" s="87">
        <v>44362</v>
      </c>
      <c r="D51" s="151" t="s">
        <v>132</v>
      </c>
      <c r="E51" s="151" t="s">
        <v>133</v>
      </c>
      <c r="F51" s="88" t="s">
        <v>59</v>
      </c>
      <c r="G51" s="88" t="s">
        <v>279</v>
      </c>
      <c r="H51" s="89">
        <v>44364</v>
      </c>
      <c r="I51" s="249"/>
      <c r="J51" s="252"/>
      <c r="K51" s="243"/>
      <c r="L51" s="246"/>
    </row>
    <row r="52" spans="1:12" ht="25.5" customHeight="1">
      <c r="A52" s="126" t="s">
        <v>278</v>
      </c>
      <c r="B52" s="127" t="s">
        <v>399</v>
      </c>
      <c r="C52" s="128">
        <v>44364</v>
      </c>
      <c r="D52" s="129"/>
      <c r="E52" s="129"/>
      <c r="F52" s="129" t="s">
        <v>395</v>
      </c>
      <c r="G52" s="129" t="s">
        <v>116</v>
      </c>
      <c r="H52" s="130">
        <v>44366</v>
      </c>
      <c r="I52" s="247" t="s">
        <v>305</v>
      </c>
      <c r="J52" s="250" t="s">
        <v>380</v>
      </c>
      <c r="K52" s="241">
        <f>K49+7</f>
        <v>44374</v>
      </c>
      <c r="L52" s="244">
        <f>K52+13</f>
        <v>44387</v>
      </c>
    </row>
    <row r="53" spans="1:12" ht="25.5" customHeight="1">
      <c r="A53" s="131" t="s">
        <v>391</v>
      </c>
      <c r="B53" s="132" t="s">
        <v>392</v>
      </c>
      <c r="C53" s="133">
        <v>44369</v>
      </c>
      <c r="D53" s="134"/>
      <c r="E53" s="134"/>
      <c r="F53" s="134" t="s">
        <v>59</v>
      </c>
      <c r="G53" s="134" t="s">
        <v>279</v>
      </c>
      <c r="H53" s="135">
        <v>44371</v>
      </c>
      <c r="I53" s="248"/>
      <c r="J53" s="251"/>
      <c r="K53" s="242"/>
      <c r="L53" s="245"/>
    </row>
    <row r="54" spans="1:12" ht="25.5" customHeight="1" thickBot="1">
      <c r="A54" s="149" t="s">
        <v>400</v>
      </c>
      <c r="B54" s="150" t="s">
        <v>401</v>
      </c>
      <c r="C54" s="87">
        <v>44369</v>
      </c>
      <c r="D54" s="151" t="s">
        <v>132</v>
      </c>
      <c r="E54" s="151" t="s">
        <v>133</v>
      </c>
      <c r="F54" s="88" t="s">
        <v>59</v>
      </c>
      <c r="G54" s="88" t="s">
        <v>279</v>
      </c>
      <c r="H54" s="89">
        <v>44371</v>
      </c>
      <c r="I54" s="249"/>
      <c r="J54" s="252"/>
      <c r="K54" s="243"/>
      <c r="L54" s="246"/>
    </row>
    <row r="55" spans="1:12" ht="24" customHeight="1">
      <c r="A55" s="97"/>
      <c r="B55" s="98"/>
      <c r="C55" s="77"/>
      <c r="D55" s="99"/>
      <c r="E55" s="99"/>
      <c r="F55" s="78"/>
      <c r="G55" s="78"/>
      <c r="H55" s="78"/>
      <c r="I55" s="92"/>
      <c r="J55" s="76"/>
      <c r="K55" s="93"/>
      <c r="L55" s="94"/>
    </row>
    <row r="56" spans="1:12" ht="24" customHeight="1">
      <c r="A56" s="45" t="s">
        <v>12</v>
      </c>
      <c r="B56" s="45"/>
      <c r="C56" s="106"/>
      <c r="D56" s="99"/>
      <c r="E56" s="99"/>
      <c r="F56" s="78"/>
      <c r="G56" s="78"/>
      <c r="H56" s="158"/>
      <c r="I56" s="11" t="s">
        <v>13</v>
      </c>
      <c r="J56" s="108" t="s">
        <v>37</v>
      </c>
      <c r="K56" s="109"/>
      <c r="L56" s="94"/>
    </row>
    <row r="57" spans="1:12" ht="24" customHeight="1">
      <c r="A57" s="45" t="s">
        <v>14</v>
      </c>
      <c r="B57" s="45"/>
      <c r="C57" s="106"/>
      <c r="D57" s="99"/>
      <c r="E57" s="99"/>
      <c r="F57" s="78"/>
      <c r="G57" s="78"/>
      <c r="H57" s="158"/>
      <c r="I57" s="111" t="s">
        <v>15</v>
      </c>
      <c r="J57" s="109"/>
      <c r="K57" s="109"/>
      <c r="L57" s="94"/>
    </row>
    <row r="58" spans="1:22" s="48" customFormat="1" ht="18" customHeight="1">
      <c r="A58" s="112"/>
      <c r="B58" s="112"/>
      <c r="C58" s="113"/>
      <c r="D58" s="106"/>
      <c r="E58" s="106"/>
      <c r="F58" s="106"/>
      <c r="G58" s="106"/>
      <c r="H58" s="158"/>
      <c r="I58" s="114" t="s">
        <v>176</v>
      </c>
      <c r="J58" s="109"/>
      <c r="K58" s="109"/>
      <c r="L58" s="253"/>
      <c r="M58" s="44"/>
      <c r="N58" s="44"/>
      <c r="O58" s="44"/>
      <c r="P58" s="44"/>
      <c r="Q58" s="44"/>
      <c r="R58" s="44"/>
      <c r="S58" s="44"/>
      <c r="T58" s="44"/>
      <c r="U58" s="44"/>
      <c r="V58" s="44"/>
    </row>
    <row r="59" spans="1:22" s="48" customFormat="1" ht="18" customHeight="1">
      <c r="A59" s="51" t="s">
        <v>16</v>
      </c>
      <c r="B59" s="45"/>
      <c r="C59" s="12"/>
      <c r="D59" s="106"/>
      <c r="E59" s="106"/>
      <c r="F59" s="106"/>
      <c r="G59" s="106"/>
      <c r="H59" s="158"/>
      <c r="I59" s="115" t="s">
        <v>177</v>
      </c>
      <c r="J59" s="109"/>
      <c r="K59" s="109"/>
      <c r="L59" s="253"/>
      <c r="M59" s="44"/>
      <c r="N59" s="44"/>
      <c r="O59" s="44"/>
      <c r="P59" s="44"/>
      <c r="Q59" s="44"/>
      <c r="R59" s="44"/>
      <c r="S59" s="44"/>
      <c r="T59" s="44"/>
      <c r="U59" s="44"/>
      <c r="V59" s="44"/>
    </row>
    <row r="60" spans="1:22" s="48" customFormat="1" ht="18" customHeight="1">
      <c r="A60" s="56" t="s">
        <v>17</v>
      </c>
      <c r="B60" s="116" t="s">
        <v>18</v>
      </c>
      <c r="C60" s="13"/>
      <c r="D60" s="113"/>
      <c r="E60" s="113"/>
      <c r="F60" s="113"/>
      <c r="G60" s="113"/>
      <c r="H60" s="158"/>
      <c r="I60" s="158"/>
      <c r="J60" s="109"/>
      <c r="K60" s="109"/>
      <c r="L60" s="254"/>
      <c r="M60" s="44"/>
      <c r="N60" s="44"/>
      <c r="O60" s="44"/>
      <c r="P60" s="44"/>
      <c r="Q60" s="44"/>
      <c r="R60" s="44"/>
      <c r="S60" s="44"/>
      <c r="T60" s="44"/>
      <c r="U60" s="44"/>
      <c r="V60" s="44"/>
    </row>
    <row r="61" spans="1:22" s="48" customFormat="1" ht="24.75">
      <c r="A61" s="56" t="s">
        <v>19</v>
      </c>
      <c r="B61" s="116" t="s">
        <v>20</v>
      </c>
      <c r="C61" s="13"/>
      <c r="D61" s="106"/>
      <c r="E61" s="106"/>
      <c r="F61" s="106"/>
      <c r="G61" s="106"/>
      <c r="H61" s="117" t="s">
        <v>21</v>
      </c>
      <c r="I61" s="17" t="s">
        <v>49</v>
      </c>
      <c r="J61" s="109"/>
      <c r="K61" s="109"/>
      <c r="L61" s="70"/>
      <c r="M61" s="44"/>
      <c r="N61" s="44"/>
      <c r="O61" s="44"/>
      <c r="P61" s="44"/>
      <c r="Q61" s="44"/>
      <c r="R61" s="44"/>
      <c r="S61" s="44"/>
      <c r="T61" s="44"/>
      <c r="U61" s="44"/>
      <c r="V61" s="44"/>
    </row>
    <row r="62" spans="1:22" s="48" customFormat="1" ht="24.75">
      <c r="A62" s="56" t="s">
        <v>31</v>
      </c>
      <c r="B62" s="118" t="s">
        <v>32</v>
      </c>
      <c r="C62" s="32"/>
      <c r="D62" s="14"/>
      <c r="E62" s="14"/>
      <c r="F62" s="14"/>
      <c r="G62" s="14"/>
      <c r="H62" s="117" t="s">
        <v>21</v>
      </c>
      <c r="I62" s="19" t="s">
        <v>50</v>
      </c>
      <c r="J62" s="109"/>
      <c r="K62" s="109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</row>
    <row r="63" spans="1:22" s="48" customFormat="1" ht="24.75">
      <c r="A63" s="56" t="s">
        <v>33</v>
      </c>
      <c r="B63" s="108" t="s">
        <v>34</v>
      </c>
      <c r="C63" s="113"/>
      <c r="D63" s="15"/>
      <c r="E63" s="15"/>
      <c r="F63" s="15"/>
      <c r="G63" s="15"/>
      <c r="H63" s="117" t="s">
        <v>21</v>
      </c>
      <c r="I63" s="21" t="s">
        <v>22</v>
      </c>
      <c r="J63" s="109"/>
      <c r="K63" s="109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</row>
    <row r="64" spans="1:22" s="48" customFormat="1" ht="24.75">
      <c r="A64" s="56" t="s">
        <v>35</v>
      </c>
      <c r="B64" s="108" t="s">
        <v>36</v>
      </c>
      <c r="C64" s="113"/>
      <c r="D64" s="32"/>
      <c r="E64" s="32"/>
      <c r="F64" s="32"/>
      <c r="G64" s="32"/>
      <c r="H64" s="117" t="s">
        <v>21</v>
      </c>
      <c r="I64" s="21" t="s">
        <v>23</v>
      </c>
      <c r="J64" s="109"/>
      <c r="K64" s="109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</row>
    <row r="65" spans="4:22" s="48" customFormat="1" ht="24.75">
      <c r="D65" s="18"/>
      <c r="E65" s="18"/>
      <c r="F65" s="18"/>
      <c r="G65" s="18"/>
      <c r="H65" s="117" t="s">
        <v>21</v>
      </c>
      <c r="I65" s="21" t="s">
        <v>178</v>
      </c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</row>
    <row r="66" spans="4:22" s="48" customFormat="1" ht="24.75">
      <c r="D66" s="20"/>
      <c r="E66" s="20"/>
      <c r="F66" s="20"/>
      <c r="G66" s="20"/>
      <c r="H66" s="117" t="s">
        <v>21</v>
      </c>
      <c r="I66" s="21" t="s">
        <v>179</v>
      </c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</row>
    <row r="67" ht="18">
      <c r="L67" s="44"/>
    </row>
    <row r="68" ht="18">
      <c r="L68" s="44"/>
    </row>
    <row r="69" spans="9:12" ht="18">
      <c r="I69" s="63"/>
      <c r="J69" s="48"/>
      <c r="K69" s="48"/>
      <c r="L69" s="44"/>
    </row>
    <row r="70" spans="9:12" ht="18">
      <c r="I70" s="65"/>
      <c r="J70" s="48"/>
      <c r="K70" s="48"/>
      <c r="L70" s="44"/>
    </row>
  </sheetData>
  <sheetProtection/>
  <mergeCells count="76">
    <mergeCell ref="I37:I39"/>
    <mergeCell ref="J37:J39"/>
    <mergeCell ref="K37:K39"/>
    <mergeCell ref="L37:L39"/>
    <mergeCell ref="I40:I42"/>
    <mergeCell ref="J40:J42"/>
    <mergeCell ref="K40:K42"/>
    <mergeCell ref="L40:L42"/>
    <mergeCell ref="G5:G6"/>
    <mergeCell ref="H5:H6"/>
    <mergeCell ref="I5:I6"/>
    <mergeCell ref="J5:J6"/>
    <mergeCell ref="K5:K6"/>
    <mergeCell ref="I7:I9"/>
    <mergeCell ref="K7:K9"/>
    <mergeCell ref="A5:A6"/>
    <mergeCell ref="B5:B6"/>
    <mergeCell ref="C5:C6"/>
    <mergeCell ref="D5:D6"/>
    <mergeCell ref="E5:E6"/>
    <mergeCell ref="F5:F6"/>
    <mergeCell ref="K16:K18"/>
    <mergeCell ref="L58:L60"/>
    <mergeCell ref="J7:J9"/>
    <mergeCell ref="I25:I27"/>
    <mergeCell ref="J25:J27"/>
    <mergeCell ref="K25:K27"/>
    <mergeCell ref="L25:L27"/>
    <mergeCell ref="I31:I33"/>
    <mergeCell ref="J31:J33"/>
    <mergeCell ref="K34:K36"/>
    <mergeCell ref="J22:J24"/>
    <mergeCell ref="I10:I12"/>
    <mergeCell ref="J10:J12"/>
    <mergeCell ref="K10:K12"/>
    <mergeCell ref="L10:L12"/>
    <mergeCell ref="I19:I21"/>
    <mergeCell ref="J19:J21"/>
    <mergeCell ref="K19:K21"/>
    <mergeCell ref="I16:I18"/>
    <mergeCell ref="J16:J18"/>
    <mergeCell ref="I28:I30"/>
    <mergeCell ref="J28:J30"/>
    <mergeCell ref="K28:K30"/>
    <mergeCell ref="K31:K33"/>
    <mergeCell ref="L31:L33"/>
    <mergeCell ref="I34:I36"/>
    <mergeCell ref="J34:J36"/>
    <mergeCell ref="L34:L36"/>
    <mergeCell ref="L28:L30"/>
    <mergeCell ref="K22:K24"/>
    <mergeCell ref="L22:L24"/>
    <mergeCell ref="L7:L9"/>
    <mergeCell ref="I13:I15"/>
    <mergeCell ref="J13:J15"/>
    <mergeCell ref="K13:K15"/>
    <mergeCell ref="L13:L15"/>
    <mergeCell ref="L16:L18"/>
    <mergeCell ref="L19:L21"/>
    <mergeCell ref="I22:I24"/>
    <mergeCell ref="I52:I54"/>
    <mergeCell ref="J52:J54"/>
    <mergeCell ref="K52:K54"/>
    <mergeCell ref="L52:L54"/>
    <mergeCell ref="I43:I45"/>
    <mergeCell ref="J43:J45"/>
    <mergeCell ref="K43:K45"/>
    <mergeCell ref="L43:L45"/>
    <mergeCell ref="I46:I48"/>
    <mergeCell ref="J46:J48"/>
    <mergeCell ref="K46:K48"/>
    <mergeCell ref="L46:L48"/>
    <mergeCell ref="I49:I51"/>
    <mergeCell ref="J49:J51"/>
    <mergeCell ref="K49:K51"/>
    <mergeCell ref="L49:L51"/>
  </mergeCells>
  <hyperlinks>
    <hyperlink ref="B63" r:id="rId1" display="https://vn.one-line.com/standard-page/demurrage-and-detention-free-time-and-charges"/>
    <hyperlink ref="B64" r:id="rId2" display="https://vn.one-line.com/standard-page/local-charges-and-tariff"/>
    <hyperlink ref="J56" r:id="rId3" display="http://www.vn.one-line.com/"/>
    <hyperlink ref="B61" r:id="rId4" display="https://ecomm.one-line.com/ecom/CUP_HOM_3005.do?sessLocale=en"/>
    <hyperlink ref="B60" r:id="rId5" display="https://www.one-line.com/en/vessels "/>
    <hyperlink ref="I64" r:id="rId6" display="mailto:vn.sgn.exdoc@one-line.com"/>
    <hyperlink ref="I63" r:id="rId7" display="mailto:vn.sgn.ofs.si@one-line.com"/>
  </hyperlinks>
  <printOptions horizontalCentered="1"/>
  <pageMargins left="0" right="0" top="0.75" bottom="0" header="0.3" footer="0"/>
  <pageSetup fitToHeight="1" fitToWidth="1" horizontalDpi="600" verticalDpi="600" orientation="landscape" paperSize="9" scale="39" r:id="rId9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40"/>
  <sheetViews>
    <sheetView showGridLines="0" view="pageBreakPreview" zoomScale="51" zoomScaleNormal="50" zoomScaleSheetLayoutView="51" workbookViewId="0" topLeftCell="A1">
      <pane ySplit="6" topLeftCell="A7" activePane="bottomLeft" state="frozen"/>
      <selection pane="topLeft" activeCell="A1" sqref="A1"/>
      <selection pane="bottomLeft" activeCell="G12" sqref="G12"/>
    </sheetView>
  </sheetViews>
  <sheetFormatPr defaultColWidth="9.140625" defaultRowHeight="15"/>
  <cols>
    <col min="1" max="1" width="45.421875" style="1" customWidth="1"/>
    <col min="2" max="2" width="15.57421875" style="1" customWidth="1"/>
    <col min="3" max="3" width="22.140625" style="1" customWidth="1"/>
    <col min="4" max="4" width="23.57421875" style="1" customWidth="1"/>
    <col min="5" max="5" width="30.8515625" style="1" bestFit="1" customWidth="1"/>
    <col min="6" max="6" width="22.7109375" style="1" bestFit="1" customWidth="1"/>
    <col min="7" max="7" width="20.8515625" style="1" bestFit="1" customWidth="1"/>
    <col min="8" max="8" width="21.421875" style="1" customWidth="1"/>
    <col min="9" max="9" width="42.421875" style="1" customWidth="1"/>
    <col min="10" max="10" width="17.421875" style="1" customWidth="1"/>
    <col min="11" max="11" width="23.7109375" style="1" bestFit="1" customWidth="1"/>
    <col min="12" max="12" width="21.57421875" style="1" bestFit="1" customWidth="1"/>
    <col min="13" max="13" width="39.140625" style="1" customWidth="1"/>
    <col min="14" max="14" width="0.5625" style="1" customWidth="1"/>
    <col min="15" max="16" width="0.5625" style="1" hidden="1" customWidth="1"/>
    <col min="17" max="17" width="2.140625" style="1" hidden="1" customWidth="1"/>
    <col min="18" max="18" width="6.421875" style="1" hidden="1" customWidth="1"/>
    <col min="19" max="16384" width="9.140625" style="1" customWidth="1"/>
  </cols>
  <sheetData>
    <row r="1" ht="15"/>
    <row r="2" spans="1:17" ht="21" customHeight="1">
      <c r="A2" s="2"/>
      <c r="B2" s="2"/>
      <c r="C2" s="3"/>
      <c r="D2" s="73"/>
      <c r="E2" s="3"/>
      <c r="F2" s="3"/>
      <c r="G2" s="3"/>
      <c r="H2" s="3"/>
      <c r="I2" s="3"/>
      <c r="J2" s="10" t="s">
        <v>377</v>
      </c>
      <c r="K2" s="3"/>
      <c r="M2" s="4"/>
      <c r="N2" s="4"/>
      <c r="O2" s="4"/>
      <c r="P2" s="34"/>
      <c r="Q2" s="35"/>
    </row>
    <row r="3" spans="1:17" ht="49.5">
      <c r="A3" s="2"/>
      <c r="B3" s="2"/>
      <c r="C3" s="6"/>
      <c r="D3" s="29" t="s">
        <v>109</v>
      </c>
      <c r="F3" s="6"/>
      <c r="H3" s="6"/>
      <c r="I3" s="6"/>
      <c r="J3" s="10"/>
      <c r="M3" s="7"/>
      <c r="N3" s="7"/>
      <c r="O3" s="7"/>
      <c r="P3" s="36"/>
      <c r="Q3" s="37"/>
    </row>
    <row r="4" spans="1:17" ht="16.5" customHeight="1" thickBot="1">
      <c r="A4" s="2"/>
      <c r="B4" s="2"/>
      <c r="C4" s="5"/>
      <c r="D4" s="5"/>
      <c r="E4" s="8"/>
      <c r="F4" s="8"/>
      <c r="G4" s="8"/>
      <c r="H4" s="8"/>
      <c r="I4" s="8"/>
      <c r="J4" s="8"/>
      <c r="K4" s="8"/>
      <c r="L4" s="4"/>
      <c r="M4" s="4"/>
      <c r="N4" s="4"/>
      <c r="O4" s="4"/>
      <c r="P4" s="35"/>
      <c r="Q4" s="35"/>
    </row>
    <row r="5" spans="1:254" ht="20.25" customHeight="1" thickTop="1">
      <c r="A5" s="257" t="s">
        <v>54</v>
      </c>
      <c r="B5" s="259" t="s">
        <v>55</v>
      </c>
      <c r="C5" s="261" t="s">
        <v>0</v>
      </c>
      <c r="D5" s="263" t="s">
        <v>1</v>
      </c>
      <c r="E5" s="215" t="s">
        <v>2</v>
      </c>
      <c r="F5" s="215" t="s">
        <v>3</v>
      </c>
      <c r="G5" s="215" t="s">
        <v>56</v>
      </c>
      <c r="H5" s="211" t="s">
        <v>298</v>
      </c>
      <c r="I5" s="213" t="s">
        <v>4</v>
      </c>
      <c r="J5" s="215" t="s">
        <v>5</v>
      </c>
      <c r="K5" s="217" t="s">
        <v>299</v>
      </c>
      <c r="L5" s="124" t="s">
        <v>57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1:254" ht="36" customHeight="1" thickBot="1">
      <c r="A6" s="258"/>
      <c r="B6" s="260"/>
      <c r="C6" s="262"/>
      <c r="D6" s="264"/>
      <c r="E6" s="216"/>
      <c r="F6" s="216"/>
      <c r="G6" s="216"/>
      <c r="H6" s="212"/>
      <c r="I6" s="214"/>
      <c r="J6" s="216"/>
      <c r="K6" s="218"/>
      <c r="L6" s="125" t="s">
        <v>58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</row>
    <row r="7" spans="1:254" ht="54" customHeight="1" hidden="1">
      <c r="A7" s="187" t="s">
        <v>63</v>
      </c>
      <c r="B7" s="188"/>
      <c r="C7" s="189">
        <v>44270</v>
      </c>
      <c r="D7" s="190" t="s">
        <v>272</v>
      </c>
      <c r="E7" s="190" t="s">
        <v>273</v>
      </c>
      <c r="F7" s="191" t="s">
        <v>6</v>
      </c>
      <c r="G7" s="191" t="s">
        <v>59</v>
      </c>
      <c r="H7" s="192">
        <f>C7+8</f>
        <v>44278</v>
      </c>
      <c r="I7" s="179" t="s">
        <v>311</v>
      </c>
      <c r="J7" s="193" t="s">
        <v>234</v>
      </c>
      <c r="K7" s="181">
        <v>44276</v>
      </c>
      <c r="L7" s="181">
        <f aca="true" t="shared" si="0" ref="L7:L13">K7+7</f>
        <v>44283</v>
      </c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</row>
    <row r="8" spans="1:254" ht="54" customHeight="1" hidden="1">
      <c r="A8" s="194" t="s">
        <v>365</v>
      </c>
      <c r="B8" s="195" t="s">
        <v>257</v>
      </c>
      <c r="C8" s="165">
        <v>44277</v>
      </c>
      <c r="D8" s="166" t="s">
        <v>272</v>
      </c>
      <c r="E8" s="166" t="s">
        <v>273</v>
      </c>
      <c r="F8" s="196" t="s">
        <v>6</v>
      </c>
      <c r="G8" s="196" t="s">
        <v>59</v>
      </c>
      <c r="H8" s="197">
        <f>C8+8</f>
        <v>44285</v>
      </c>
      <c r="I8" s="198" t="s">
        <v>63</v>
      </c>
      <c r="J8" s="199"/>
      <c r="K8" s="200">
        <v>44284</v>
      </c>
      <c r="L8" s="200">
        <f t="shared" si="0"/>
        <v>44291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</row>
    <row r="9" spans="1:254" ht="54" customHeight="1" hidden="1">
      <c r="A9" s="194" t="s">
        <v>229</v>
      </c>
      <c r="B9" s="195" t="s">
        <v>256</v>
      </c>
      <c r="C9" s="165">
        <v>44284</v>
      </c>
      <c r="D9" s="166" t="s">
        <v>272</v>
      </c>
      <c r="E9" s="166" t="s">
        <v>273</v>
      </c>
      <c r="F9" s="196" t="s">
        <v>6</v>
      </c>
      <c r="G9" s="196" t="s">
        <v>59</v>
      </c>
      <c r="H9" s="197">
        <f>C9+8</f>
        <v>44292</v>
      </c>
      <c r="I9" s="198" t="s">
        <v>63</v>
      </c>
      <c r="J9" s="199"/>
      <c r="K9" s="200">
        <f aca="true" t="shared" si="1" ref="K9:K19">K8+7</f>
        <v>44291</v>
      </c>
      <c r="L9" s="200">
        <f t="shared" si="0"/>
        <v>44298</v>
      </c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</row>
    <row r="10" spans="1:254" ht="54" customHeight="1">
      <c r="A10" s="194" t="s">
        <v>229</v>
      </c>
      <c r="B10" s="195" t="s">
        <v>256</v>
      </c>
      <c r="C10" s="165">
        <v>44284</v>
      </c>
      <c r="D10" s="166" t="s">
        <v>272</v>
      </c>
      <c r="E10" s="166" t="s">
        <v>273</v>
      </c>
      <c r="F10" s="196" t="s">
        <v>6</v>
      </c>
      <c r="G10" s="196" t="s">
        <v>59</v>
      </c>
      <c r="H10" s="197">
        <f>C10+6</f>
        <v>44290</v>
      </c>
      <c r="I10" s="198" t="s">
        <v>347</v>
      </c>
      <c r="J10" s="199" t="s">
        <v>348</v>
      </c>
      <c r="K10" s="200">
        <f t="shared" si="1"/>
        <v>44298</v>
      </c>
      <c r="L10" s="200">
        <f t="shared" si="0"/>
        <v>44305</v>
      </c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</row>
    <row r="11" spans="1:254" ht="54" customHeight="1">
      <c r="A11" s="194" t="s">
        <v>63</v>
      </c>
      <c r="B11" s="195" t="s">
        <v>366</v>
      </c>
      <c r="C11" s="165">
        <v>44291</v>
      </c>
      <c r="D11" s="166" t="s">
        <v>272</v>
      </c>
      <c r="E11" s="166" t="s">
        <v>273</v>
      </c>
      <c r="F11" s="196" t="s">
        <v>6</v>
      </c>
      <c r="G11" s="196" t="s">
        <v>59</v>
      </c>
      <c r="H11" s="197">
        <f aca="true" t="shared" si="2" ref="H11:H23">C11+6</f>
        <v>44297</v>
      </c>
      <c r="I11" s="198" t="s">
        <v>349</v>
      </c>
      <c r="J11" s="199" t="s">
        <v>172</v>
      </c>
      <c r="K11" s="200">
        <f t="shared" si="1"/>
        <v>44305</v>
      </c>
      <c r="L11" s="200">
        <f t="shared" si="0"/>
        <v>44312</v>
      </c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</row>
    <row r="12" spans="1:254" ht="54" customHeight="1">
      <c r="A12" s="194" t="s">
        <v>367</v>
      </c>
      <c r="B12" s="195" t="s">
        <v>221</v>
      </c>
      <c r="C12" s="165">
        <v>44298</v>
      </c>
      <c r="D12" s="166" t="s">
        <v>272</v>
      </c>
      <c r="E12" s="166" t="s">
        <v>273</v>
      </c>
      <c r="F12" s="196" t="s">
        <v>6</v>
      </c>
      <c r="G12" s="196" t="s">
        <v>59</v>
      </c>
      <c r="H12" s="197">
        <f t="shared" si="2"/>
        <v>44304</v>
      </c>
      <c r="I12" s="198" t="s">
        <v>63</v>
      </c>
      <c r="J12" s="199"/>
      <c r="K12" s="200">
        <f t="shared" si="1"/>
        <v>44312</v>
      </c>
      <c r="L12" s="200">
        <f t="shared" si="0"/>
        <v>44319</v>
      </c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</row>
    <row r="13" spans="1:254" ht="54" customHeight="1">
      <c r="A13" s="194" t="s">
        <v>228</v>
      </c>
      <c r="B13" s="195" t="s">
        <v>274</v>
      </c>
      <c r="C13" s="165">
        <v>44305</v>
      </c>
      <c r="D13" s="166" t="s">
        <v>272</v>
      </c>
      <c r="E13" s="166" t="s">
        <v>273</v>
      </c>
      <c r="F13" s="196" t="s">
        <v>6</v>
      </c>
      <c r="G13" s="196" t="s">
        <v>59</v>
      </c>
      <c r="H13" s="197">
        <f t="shared" si="2"/>
        <v>44311</v>
      </c>
      <c r="I13" s="198" t="s">
        <v>350</v>
      </c>
      <c r="J13" s="199" t="s">
        <v>155</v>
      </c>
      <c r="K13" s="200">
        <v>44318</v>
      </c>
      <c r="L13" s="200">
        <f t="shared" si="0"/>
        <v>44325</v>
      </c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</row>
    <row r="14" spans="1:254" ht="54" customHeight="1">
      <c r="A14" s="194" t="s">
        <v>63</v>
      </c>
      <c r="B14" s="195" t="s">
        <v>366</v>
      </c>
      <c r="C14" s="165">
        <v>44312</v>
      </c>
      <c r="D14" s="166" t="s">
        <v>272</v>
      </c>
      <c r="E14" s="166" t="s">
        <v>273</v>
      </c>
      <c r="F14" s="196" t="s">
        <v>6</v>
      </c>
      <c r="G14" s="196" t="s">
        <v>59</v>
      </c>
      <c r="H14" s="197">
        <f t="shared" si="2"/>
        <v>44318</v>
      </c>
      <c r="I14" s="198" t="s">
        <v>311</v>
      </c>
      <c r="J14" s="199" t="s">
        <v>188</v>
      </c>
      <c r="K14" s="200">
        <f t="shared" si="1"/>
        <v>44325</v>
      </c>
      <c r="L14" s="200">
        <f aca="true" t="shared" si="3" ref="L14:L23">K14+14</f>
        <v>44339</v>
      </c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</row>
    <row r="15" spans="1:254" ht="54" customHeight="1">
      <c r="A15" s="194" t="s">
        <v>383</v>
      </c>
      <c r="B15" s="195" t="s">
        <v>384</v>
      </c>
      <c r="C15" s="165">
        <v>44319</v>
      </c>
      <c r="D15" s="166" t="s">
        <v>272</v>
      </c>
      <c r="E15" s="166" t="s">
        <v>273</v>
      </c>
      <c r="F15" s="196" t="s">
        <v>6</v>
      </c>
      <c r="G15" s="196" t="s">
        <v>59</v>
      </c>
      <c r="H15" s="197">
        <f t="shared" si="2"/>
        <v>44325</v>
      </c>
      <c r="I15" s="198" t="s">
        <v>64</v>
      </c>
      <c r="J15" s="199" t="s">
        <v>381</v>
      </c>
      <c r="K15" s="200">
        <f t="shared" si="1"/>
        <v>44332</v>
      </c>
      <c r="L15" s="200">
        <f t="shared" si="3"/>
        <v>44346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</row>
    <row r="16" spans="1:254" ht="54" customHeight="1">
      <c r="A16" s="194" t="s">
        <v>78</v>
      </c>
      <c r="B16" s="195" t="s">
        <v>366</v>
      </c>
      <c r="C16" s="165">
        <v>44327</v>
      </c>
      <c r="D16" s="166"/>
      <c r="E16" s="166"/>
      <c r="F16" s="196" t="s">
        <v>59</v>
      </c>
      <c r="G16" s="196" t="s">
        <v>279</v>
      </c>
      <c r="H16" s="197">
        <f t="shared" si="2"/>
        <v>44333</v>
      </c>
      <c r="I16" s="198" t="s">
        <v>121</v>
      </c>
      <c r="J16" s="199" t="s">
        <v>139</v>
      </c>
      <c r="K16" s="200">
        <f t="shared" si="1"/>
        <v>44339</v>
      </c>
      <c r="L16" s="200">
        <f t="shared" si="3"/>
        <v>44353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</row>
    <row r="17" spans="1:254" ht="54" customHeight="1">
      <c r="A17" s="194" t="s">
        <v>385</v>
      </c>
      <c r="B17" s="195" t="s">
        <v>386</v>
      </c>
      <c r="C17" s="165">
        <v>44334</v>
      </c>
      <c r="D17" s="166"/>
      <c r="E17" s="166"/>
      <c r="F17" s="196" t="s">
        <v>59</v>
      </c>
      <c r="G17" s="196" t="s">
        <v>279</v>
      </c>
      <c r="H17" s="197">
        <f t="shared" si="2"/>
        <v>44340</v>
      </c>
      <c r="I17" s="198" t="s">
        <v>63</v>
      </c>
      <c r="J17" s="199"/>
      <c r="K17" s="200">
        <f t="shared" si="1"/>
        <v>44346</v>
      </c>
      <c r="L17" s="200">
        <f t="shared" si="3"/>
        <v>44360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</row>
    <row r="18" spans="1:254" ht="54" customHeight="1">
      <c r="A18" s="194" t="s">
        <v>387</v>
      </c>
      <c r="B18" s="195" t="s">
        <v>388</v>
      </c>
      <c r="C18" s="165">
        <v>44341</v>
      </c>
      <c r="D18" s="166"/>
      <c r="E18" s="166"/>
      <c r="F18" s="196" t="s">
        <v>59</v>
      </c>
      <c r="G18" s="196" t="s">
        <v>279</v>
      </c>
      <c r="H18" s="197">
        <f t="shared" si="2"/>
        <v>44347</v>
      </c>
      <c r="I18" s="198" t="s">
        <v>349</v>
      </c>
      <c r="J18" s="199" t="s">
        <v>214</v>
      </c>
      <c r="K18" s="200">
        <f t="shared" si="1"/>
        <v>44353</v>
      </c>
      <c r="L18" s="200">
        <f t="shared" si="3"/>
        <v>44367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</row>
    <row r="19" spans="1:254" ht="54" customHeight="1">
      <c r="A19" s="194" t="s">
        <v>78</v>
      </c>
      <c r="B19" s="195" t="s">
        <v>366</v>
      </c>
      <c r="C19" s="165">
        <v>44348</v>
      </c>
      <c r="D19" s="166"/>
      <c r="E19" s="166"/>
      <c r="F19" s="196" t="s">
        <v>59</v>
      </c>
      <c r="G19" s="196" t="s">
        <v>279</v>
      </c>
      <c r="H19" s="197">
        <f t="shared" si="2"/>
        <v>44354</v>
      </c>
      <c r="I19" s="199" t="s">
        <v>350</v>
      </c>
      <c r="J19" s="199" t="s">
        <v>183</v>
      </c>
      <c r="K19" s="200">
        <f t="shared" si="1"/>
        <v>44360</v>
      </c>
      <c r="L19" s="200">
        <f t="shared" si="3"/>
        <v>44374</v>
      </c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</row>
    <row r="20" spans="1:254" ht="54" customHeight="1">
      <c r="A20" s="194" t="s">
        <v>78</v>
      </c>
      <c r="B20" s="195" t="s">
        <v>389</v>
      </c>
      <c r="C20" s="165">
        <v>44355</v>
      </c>
      <c r="D20" s="166"/>
      <c r="E20" s="166"/>
      <c r="F20" s="196" t="s">
        <v>59</v>
      </c>
      <c r="G20" s="196" t="s">
        <v>279</v>
      </c>
      <c r="H20" s="197">
        <f t="shared" si="2"/>
        <v>44361</v>
      </c>
      <c r="I20" s="198" t="s">
        <v>335</v>
      </c>
      <c r="J20" s="199" t="s">
        <v>258</v>
      </c>
      <c r="K20" s="200">
        <f>K19+7</f>
        <v>44367</v>
      </c>
      <c r="L20" s="200">
        <f t="shared" si="3"/>
        <v>44381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</row>
    <row r="21" spans="1:254" ht="54" customHeight="1" thickBot="1">
      <c r="A21" s="194" t="s">
        <v>390</v>
      </c>
      <c r="B21" s="195" t="s">
        <v>386</v>
      </c>
      <c r="C21" s="165">
        <v>44362</v>
      </c>
      <c r="D21" s="166"/>
      <c r="E21" s="166"/>
      <c r="F21" s="196" t="s">
        <v>59</v>
      </c>
      <c r="G21" s="196" t="s">
        <v>279</v>
      </c>
      <c r="H21" s="197">
        <f t="shared" si="2"/>
        <v>44368</v>
      </c>
      <c r="I21" s="186" t="s">
        <v>311</v>
      </c>
      <c r="J21" s="180" t="s">
        <v>139</v>
      </c>
      <c r="K21" s="200">
        <f>K20+7</f>
        <v>44374</v>
      </c>
      <c r="L21" s="200">
        <f t="shared" si="3"/>
        <v>44388</v>
      </c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</row>
    <row r="22" spans="1:254" ht="54" customHeight="1">
      <c r="A22" s="194" t="s">
        <v>391</v>
      </c>
      <c r="B22" s="195" t="s">
        <v>392</v>
      </c>
      <c r="C22" s="165">
        <v>44369</v>
      </c>
      <c r="D22" s="166"/>
      <c r="E22" s="166"/>
      <c r="F22" s="196" t="s">
        <v>59</v>
      </c>
      <c r="G22" s="196" t="s">
        <v>279</v>
      </c>
      <c r="H22" s="197">
        <f t="shared" si="2"/>
        <v>44375</v>
      </c>
      <c r="I22" s="198" t="s">
        <v>64</v>
      </c>
      <c r="J22" s="199" t="s">
        <v>382</v>
      </c>
      <c r="K22" s="200">
        <f>K21+7</f>
        <v>44381</v>
      </c>
      <c r="L22" s="200">
        <f t="shared" si="3"/>
        <v>44395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</row>
    <row r="23" spans="1:254" ht="54" customHeight="1">
      <c r="A23" s="194" t="s">
        <v>367</v>
      </c>
      <c r="B23" s="195" t="s">
        <v>393</v>
      </c>
      <c r="C23" s="165">
        <v>44376</v>
      </c>
      <c r="D23" s="166"/>
      <c r="E23" s="166"/>
      <c r="F23" s="196" t="s">
        <v>59</v>
      </c>
      <c r="G23" s="196" t="s">
        <v>279</v>
      </c>
      <c r="H23" s="197">
        <f t="shared" si="2"/>
        <v>44382</v>
      </c>
      <c r="I23" s="198" t="s">
        <v>121</v>
      </c>
      <c r="J23" s="199" t="s">
        <v>261</v>
      </c>
      <c r="K23" s="200">
        <f>K22+7</f>
        <v>44388</v>
      </c>
      <c r="L23" s="200">
        <f t="shared" si="3"/>
        <v>44402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</row>
    <row r="24" spans="1:17" ht="22.5">
      <c r="A24" s="42"/>
      <c r="B24" s="42"/>
      <c r="C24" s="39"/>
      <c r="D24" s="39"/>
      <c r="E24" s="39"/>
      <c r="F24" s="39"/>
      <c r="G24" s="39"/>
      <c r="H24" s="39"/>
      <c r="I24" s="100"/>
      <c r="J24" s="100"/>
      <c r="K24" s="101"/>
      <c r="L24" s="101"/>
      <c r="M24" s="41"/>
      <c r="N24" s="41"/>
      <c r="O24" s="41"/>
      <c r="P24" s="41"/>
      <c r="Q24" s="41"/>
    </row>
    <row r="25" spans="1:17" ht="22.5">
      <c r="A25" s="45" t="s">
        <v>12</v>
      </c>
      <c r="B25" s="45"/>
      <c r="C25" s="106"/>
      <c r="D25" s="39"/>
      <c r="E25" s="39"/>
      <c r="F25" s="39"/>
      <c r="G25" s="39"/>
      <c r="H25" s="158"/>
      <c r="I25" s="11" t="s">
        <v>13</v>
      </c>
      <c r="J25" s="108" t="s">
        <v>37</v>
      </c>
      <c r="K25" s="109"/>
      <c r="L25" s="101"/>
      <c r="M25" s="41"/>
      <c r="N25" s="41"/>
      <c r="O25" s="41"/>
      <c r="P25" s="41"/>
      <c r="Q25" s="41"/>
    </row>
    <row r="26" spans="1:254" s="48" customFormat="1" ht="20.25">
      <c r="A26" s="45" t="s">
        <v>14</v>
      </c>
      <c r="B26" s="45"/>
      <c r="C26" s="106"/>
      <c r="D26" s="106"/>
      <c r="E26" s="106"/>
      <c r="F26" s="106"/>
      <c r="G26" s="106"/>
      <c r="H26" s="158"/>
      <c r="I26" s="111" t="s">
        <v>15</v>
      </c>
      <c r="J26" s="109"/>
      <c r="K26" s="109"/>
      <c r="L26" s="40"/>
      <c r="M26" s="46"/>
      <c r="N26" s="46"/>
      <c r="O26" s="46"/>
      <c r="P26" s="47"/>
      <c r="Q26" s="47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</row>
    <row r="27" spans="1:254" s="48" customFormat="1" ht="20.25">
      <c r="A27" s="112"/>
      <c r="B27" s="112"/>
      <c r="C27" s="113"/>
      <c r="D27" s="106"/>
      <c r="E27" s="106"/>
      <c r="F27" s="106"/>
      <c r="G27" s="106"/>
      <c r="H27" s="158"/>
      <c r="I27" s="114" t="s">
        <v>176</v>
      </c>
      <c r="J27" s="109"/>
      <c r="K27" s="109"/>
      <c r="L27" s="40"/>
      <c r="M27" s="46"/>
      <c r="N27" s="46"/>
      <c r="O27" s="46"/>
      <c r="P27" s="47"/>
      <c r="Q27" s="47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</row>
    <row r="28" spans="1:254" s="48" customFormat="1" ht="20.25">
      <c r="A28" s="51" t="s">
        <v>16</v>
      </c>
      <c r="B28" s="45"/>
      <c r="C28" s="12"/>
      <c r="D28" s="113"/>
      <c r="E28" s="113"/>
      <c r="F28" s="113"/>
      <c r="G28" s="113"/>
      <c r="H28" s="158"/>
      <c r="I28" s="115" t="s">
        <v>177</v>
      </c>
      <c r="J28" s="109"/>
      <c r="K28" s="109"/>
      <c r="L28" s="44"/>
      <c r="M28" s="44"/>
      <c r="N28" s="49"/>
      <c r="O28" s="49"/>
      <c r="P28" s="50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</row>
    <row r="29" spans="1:254" s="48" customFormat="1" ht="20.25">
      <c r="A29" s="56" t="s">
        <v>17</v>
      </c>
      <c r="B29" s="116" t="s">
        <v>18</v>
      </c>
      <c r="C29" s="13"/>
      <c r="D29" s="106"/>
      <c r="E29" s="106"/>
      <c r="F29" s="106"/>
      <c r="G29" s="106"/>
      <c r="H29" s="158"/>
      <c r="I29" s="158"/>
      <c r="J29" s="109"/>
      <c r="K29" s="109"/>
      <c r="L29" s="44"/>
      <c r="M29" s="44"/>
      <c r="N29" s="53"/>
      <c r="O29" s="53"/>
      <c r="P29" s="54"/>
      <c r="Q29" s="55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</row>
    <row r="30" spans="1:254" s="48" customFormat="1" ht="24.75">
      <c r="A30" s="56" t="s">
        <v>19</v>
      </c>
      <c r="B30" s="116" t="s">
        <v>20</v>
      </c>
      <c r="C30" s="13"/>
      <c r="D30" s="14"/>
      <c r="E30" s="14"/>
      <c r="F30" s="14"/>
      <c r="G30" s="14"/>
      <c r="H30" s="117" t="s">
        <v>21</v>
      </c>
      <c r="I30" s="17" t="s">
        <v>49</v>
      </c>
      <c r="J30" s="109"/>
      <c r="K30" s="109"/>
      <c r="L30" s="44"/>
      <c r="M30" s="44"/>
      <c r="N30" s="53"/>
      <c r="O30" s="53"/>
      <c r="P30" s="52"/>
      <c r="Q30" s="58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</row>
    <row r="31" spans="1:254" s="48" customFormat="1" ht="24.75">
      <c r="A31" s="56" t="s">
        <v>31</v>
      </c>
      <c r="B31" s="118" t="s">
        <v>32</v>
      </c>
      <c r="C31" s="32"/>
      <c r="D31" s="15"/>
      <c r="E31" s="15"/>
      <c r="F31" s="15"/>
      <c r="G31" s="15"/>
      <c r="H31" s="117" t="s">
        <v>21</v>
      </c>
      <c r="I31" s="19" t="s">
        <v>50</v>
      </c>
      <c r="J31" s="109"/>
      <c r="K31" s="109"/>
      <c r="L31" s="44"/>
      <c r="M31" s="44"/>
      <c r="N31" s="53"/>
      <c r="O31" s="53"/>
      <c r="P31" s="52"/>
      <c r="Q31" s="59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</row>
    <row r="32" spans="1:254" s="48" customFormat="1" ht="24.75">
      <c r="A32" s="56" t="s">
        <v>33</v>
      </c>
      <c r="B32" s="108" t="s">
        <v>34</v>
      </c>
      <c r="C32" s="113"/>
      <c r="D32" s="32"/>
      <c r="E32" s="32"/>
      <c r="F32" s="32"/>
      <c r="G32" s="32"/>
      <c r="H32" s="117" t="s">
        <v>21</v>
      </c>
      <c r="I32" s="21" t="s">
        <v>22</v>
      </c>
      <c r="J32" s="109"/>
      <c r="K32" s="109"/>
      <c r="L32" s="44"/>
      <c r="M32" s="61"/>
      <c r="N32" s="61"/>
      <c r="O32" s="61"/>
      <c r="P32" s="52"/>
      <c r="Q32" s="62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</row>
    <row r="33" spans="1:254" s="48" customFormat="1" ht="24.75">
      <c r="A33" s="56" t="s">
        <v>35</v>
      </c>
      <c r="B33" s="108" t="s">
        <v>36</v>
      </c>
      <c r="C33" s="113"/>
      <c r="D33" s="18"/>
      <c r="E33" s="18"/>
      <c r="F33" s="18"/>
      <c r="G33" s="18"/>
      <c r="H33" s="117" t="s">
        <v>21</v>
      </c>
      <c r="I33" s="21" t="s">
        <v>23</v>
      </c>
      <c r="J33" s="109"/>
      <c r="K33" s="109"/>
      <c r="L33" s="44"/>
      <c r="M33" s="52"/>
      <c r="N33" s="52"/>
      <c r="O33" s="52"/>
      <c r="P33" s="52"/>
      <c r="Q33" s="6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</row>
    <row r="34" spans="4:254" s="48" customFormat="1" ht="24.75">
      <c r="D34" s="20"/>
      <c r="E34" s="20"/>
      <c r="F34" s="20"/>
      <c r="G34" s="20"/>
      <c r="H34" s="117" t="s">
        <v>21</v>
      </c>
      <c r="I34" s="21" t="s">
        <v>178</v>
      </c>
      <c r="J34" s="63"/>
      <c r="K34" s="63"/>
      <c r="L34" s="57"/>
      <c r="M34" s="60"/>
      <c r="N34" s="60"/>
      <c r="O34" s="60"/>
      <c r="P34" s="60"/>
      <c r="Q34" s="66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</row>
    <row r="35" spans="5:17" ht="24.75">
      <c r="E35" s="13"/>
      <c r="F35" s="12"/>
      <c r="G35" s="12"/>
      <c r="H35" s="117" t="s">
        <v>21</v>
      </c>
      <c r="I35" s="21" t="s">
        <v>179</v>
      </c>
      <c r="J35" s="65"/>
      <c r="K35" s="65"/>
      <c r="L35" s="57"/>
      <c r="M35" s="16"/>
      <c r="N35" s="16"/>
      <c r="O35" s="16"/>
      <c r="P35" s="16"/>
      <c r="Q35" s="16"/>
    </row>
    <row r="36" spans="6:17" ht="19.5">
      <c r="F36" s="12"/>
      <c r="G36" s="12"/>
      <c r="L36" s="57"/>
      <c r="M36" s="43"/>
      <c r="N36" s="43"/>
      <c r="O36" s="43"/>
      <c r="P36" s="43"/>
      <c r="Q36" s="43"/>
    </row>
    <row r="37" spans="6:12" ht="25.5">
      <c r="F37" s="13"/>
      <c r="G37" s="13"/>
      <c r="H37" s="13"/>
      <c r="I37" s="13"/>
      <c r="J37" s="12"/>
      <c r="K37" s="12"/>
      <c r="L37" s="31"/>
    </row>
    <row r="38" spans="6:12" ht="19.5">
      <c r="F38" s="13"/>
      <c r="G38" s="13"/>
      <c r="H38" s="13"/>
      <c r="I38" s="13"/>
      <c r="J38" s="12"/>
      <c r="K38" s="12"/>
      <c r="L38" s="43"/>
    </row>
    <row r="39" spans="10:11" ht="19.5">
      <c r="J39" s="13"/>
      <c r="K39" s="13"/>
    </row>
    <row r="40" spans="10:11" ht="19.5">
      <c r="J40" s="13"/>
      <c r="K40" s="13"/>
    </row>
  </sheetData>
  <sheetProtection/>
  <mergeCells count="11">
    <mergeCell ref="F5:F6"/>
    <mergeCell ref="G5:G6"/>
    <mergeCell ref="J5:J6"/>
    <mergeCell ref="K5:K6"/>
    <mergeCell ref="H5:H6"/>
    <mergeCell ref="I5:I6"/>
    <mergeCell ref="A5:A6"/>
    <mergeCell ref="B5:B6"/>
    <mergeCell ref="C5:C6"/>
    <mergeCell ref="D5:D6"/>
    <mergeCell ref="E5:E6"/>
  </mergeCells>
  <hyperlinks>
    <hyperlink ref="B32" r:id="rId1" display="https://vn.one-line.com/standard-page/demurrage-and-detention-free-time-and-charges"/>
    <hyperlink ref="B33" r:id="rId2" display="https://vn.one-line.com/standard-page/local-charges-and-tariff"/>
    <hyperlink ref="J25" r:id="rId3" display="http://www.vn.one-line.com/"/>
    <hyperlink ref="I33" r:id="rId4" display="mailto:vn.sgn.exdoc@one-line.com"/>
    <hyperlink ref="I32" r:id="rId5" display="mailto:vn.sgn.ofs.si@one-line.com"/>
    <hyperlink ref="B29" r:id="rId6" display="https://www.one-line.com/en/vessels "/>
    <hyperlink ref="B30" r:id="rId7" display="https://ecomm.one-line.com/ecom/CUP_HOM_3005.do?sessLocale=en"/>
  </hyperlinks>
  <printOptions horizontalCentered="1"/>
  <pageMargins left="0" right="0.7" top="1.5" bottom="0" header="0" footer="0"/>
  <pageSetup fitToHeight="1" fitToWidth="1" horizontalDpi="600" verticalDpi="600" orientation="landscape" paperSize="9" scale="40" r:id="rId9"/>
  <colBreaks count="1" manualBreakCount="1">
    <brk id="12" max="65535" man="1"/>
  </colBreaks>
  <drawing r:id="rId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70"/>
  <sheetViews>
    <sheetView showGridLines="0" view="pageBreakPreview" zoomScale="55" zoomScaleNormal="55" zoomScaleSheetLayoutView="55" zoomScalePageLayoutView="0" workbookViewId="0" topLeftCell="A1">
      <pane ySplit="6" topLeftCell="A23" activePane="bottomLeft" state="frozen"/>
      <selection pane="topLeft" activeCell="A1" sqref="A1"/>
      <selection pane="bottomLeft" activeCell="K28" sqref="K28:K30"/>
    </sheetView>
  </sheetViews>
  <sheetFormatPr defaultColWidth="9.140625" defaultRowHeight="15"/>
  <cols>
    <col min="1" max="1" width="39.140625" style="0" customWidth="1"/>
    <col min="2" max="2" width="13.421875" style="0" bestFit="1" customWidth="1"/>
    <col min="3" max="3" width="18.57421875" style="0" customWidth="1"/>
    <col min="4" max="4" width="23.57421875" style="0" customWidth="1"/>
    <col min="5" max="5" width="23.28125" style="0" customWidth="1"/>
    <col min="6" max="6" width="20.28125" style="0" bestFit="1" customWidth="1"/>
    <col min="7" max="7" width="24.140625" style="0" customWidth="1"/>
    <col min="8" max="8" width="21.00390625" style="0" bestFit="1" customWidth="1"/>
    <col min="9" max="9" width="37.8515625" style="0" customWidth="1"/>
    <col min="10" max="10" width="24.421875" style="0" bestFit="1" customWidth="1"/>
    <col min="11" max="11" width="22.57421875" style="0" customWidth="1"/>
    <col min="12" max="12" width="24.421875" style="0" customWidth="1"/>
  </cols>
  <sheetData>
    <row r="2" ht="15.75">
      <c r="J2" s="10" t="s">
        <v>377</v>
      </c>
    </row>
    <row r="3" spans="1:22" ht="45">
      <c r="A3" s="1"/>
      <c r="B3" s="1"/>
      <c r="C3" s="1"/>
      <c r="D3" s="105" t="s">
        <v>339</v>
      </c>
      <c r="F3" s="1"/>
      <c r="G3" s="1"/>
      <c r="H3" s="1"/>
      <c r="I3" s="1"/>
      <c r="J3" s="22"/>
      <c r="K3" s="1"/>
      <c r="L3" s="10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thickBot="1">
      <c r="A4" s="2"/>
      <c r="B4" s="2"/>
      <c r="C4" s="3"/>
      <c r="D4" s="3"/>
      <c r="E4" s="3"/>
      <c r="F4" s="3"/>
      <c r="G4" s="3"/>
      <c r="H4" s="3"/>
      <c r="I4" s="3"/>
      <c r="J4" s="23"/>
      <c r="K4" s="3"/>
      <c r="L4" s="1"/>
      <c r="M4" s="4"/>
      <c r="N4" s="1"/>
      <c r="O4" s="1"/>
      <c r="P4" s="1"/>
      <c r="Q4" s="1"/>
      <c r="R4" s="1"/>
      <c r="S4" s="1"/>
      <c r="T4" s="1"/>
      <c r="U4" s="1"/>
      <c r="V4" s="1"/>
    </row>
    <row r="5" spans="1:22" ht="18.75" customHeight="1" thickTop="1">
      <c r="A5" s="203" t="s">
        <v>51</v>
      </c>
      <c r="B5" s="205" t="s">
        <v>11</v>
      </c>
      <c r="C5" s="207" t="s">
        <v>0</v>
      </c>
      <c r="D5" s="209" t="s">
        <v>1</v>
      </c>
      <c r="E5" s="209" t="s">
        <v>2</v>
      </c>
      <c r="F5" s="209" t="s">
        <v>3</v>
      </c>
      <c r="G5" s="209" t="s">
        <v>7</v>
      </c>
      <c r="H5" s="255" t="s">
        <v>62</v>
      </c>
      <c r="I5" s="203" t="s">
        <v>4</v>
      </c>
      <c r="J5" s="209" t="s">
        <v>5</v>
      </c>
      <c r="K5" s="239" t="s">
        <v>168</v>
      </c>
      <c r="L5" s="182" t="s">
        <v>338</v>
      </c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34.5" customHeight="1" thickBot="1">
      <c r="A6" s="236"/>
      <c r="B6" s="237"/>
      <c r="C6" s="208"/>
      <c r="D6" s="210"/>
      <c r="E6" s="210"/>
      <c r="F6" s="210"/>
      <c r="G6" s="210"/>
      <c r="H6" s="256"/>
      <c r="I6" s="204"/>
      <c r="J6" s="210"/>
      <c r="K6" s="240"/>
      <c r="L6" s="125" t="s">
        <v>337</v>
      </c>
      <c r="M6" s="9"/>
      <c r="N6" s="9"/>
      <c r="O6" s="9"/>
      <c r="P6" s="9"/>
      <c r="Q6" s="9"/>
      <c r="R6" s="9"/>
      <c r="S6" s="9"/>
      <c r="T6" s="9"/>
      <c r="U6" s="9"/>
      <c r="V6" s="9"/>
    </row>
    <row r="7" spans="1:12" ht="25.5" customHeight="1" hidden="1">
      <c r="A7" s="183" t="s">
        <v>282</v>
      </c>
      <c r="B7" s="143" t="s">
        <v>368</v>
      </c>
      <c r="C7" s="128">
        <v>44261</v>
      </c>
      <c r="D7" s="129" t="s">
        <v>330</v>
      </c>
      <c r="E7" s="129" t="s">
        <v>331</v>
      </c>
      <c r="F7" s="136" t="s">
        <v>6</v>
      </c>
      <c r="G7" s="139" t="s">
        <v>118</v>
      </c>
      <c r="H7" s="130">
        <v>44263</v>
      </c>
      <c r="I7" s="265" t="s">
        <v>351</v>
      </c>
      <c r="J7" s="250" t="s">
        <v>352</v>
      </c>
      <c r="K7" s="241">
        <v>44269</v>
      </c>
      <c r="L7" s="244">
        <v>44161</v>
      </c>
    </row>
    <row r="8" spans="1:12" ht="25.5" customHeight="1" hidden="1">
      <c r="A8" s="184" t="s">
        <v>327</v>
      </c>
      <c r="B8" s="146" t="s">
        <v>227</v>
      </c>
      <c r="C8" s="133">
        <v>44263</v>
      </c>
      <c r="D8" s="134" t="s">
        <v>272</v>
      </c>
      <c r="E8" s="134" t="s">
        <v>273</v>
      </c>
      <c r="F8" s="137" t="s">
        <v>6</v>
      </c>
      <c r="G8" s="140" t="s">
        <v>59</v>
      </c>
      <c r="H8" s="135">
        <v>44265</v>
      </c>
      <c r="I8" s="248"/>
      <c r="J8" s="251"/>
      <c r="K8" s="242"/>
      <c r="L8" s="245"/>
    </row>
    <row r="9" spans="1:12" ht="25.5" customHeight="1" hidden="1" thickBot="1">
      <c r="A9" s="185" t="s">
        <v>369</v>
      </c>
      <c r="B9" s="148" t="s">
        <v>333</v>
      </c>
      <c r="C9" s="87">
        <v>44264</v>
      </c>
      <c r="D9" s="88" t="s">
        <v>132</v>
      </c>
      <c r="E9" s="88" t="s">
        <v>133</v>
      </c>
      <c r="F9" s="138" t="s">
        <v>59</v>
      </c>
      <c r="G9" s="141" t="s">
        <v>279</v>
      </c>
      <c r="H9" s="89">
        <v>44266</v>
      </c>
      <c r="I9" s="249"/>
      <c r="J9" s="252"/>
      <c r="K9" s="243"/>
      <c r="L9" s="246"/>
    </row>
    <row r="10" spans="1:12" ht="25.5" customHeight="1" hidden="1">
      <c r="A10" s="142" t="s">
        <v>63</v>
      </c>
      <c r="B10" s="143"/>
      <c r="C10" s="128">
        <v>44268</v>
      </c>
      <c r="D10" s="129" t="s">
        <v>330</v>
      </c>
      <c r="E10" s="129" t="s">
        <v>331</v>
      </c>
      <c r="F10" s="136" t="s">
        <v>6</v>
      </c>
      <c r="G10" s="139" t="s">
        <v>118</v>
      </c>
      <c r="H10" s="130">
        <v>44270</v>
      </c>
      <c r="I10" s="265" t="s">
        <v>63</v>
      </c>
      <c r="J10" s="250"/>
      <c r="K10" s="241">
        <f>K7+7</f>
        <v>44276</v>
      </c>
      <c r="L10" s="244">
        <f>K10+25</f>
        <v>44301</v>
      </c>
    </row>
    <row r="11" spans="1:12" ht="25.5" customHeight="1" hidden="1">
      <c r="A11" s="145" t="s">
        <v>63</v>
      </c>
      <c r="B11" s="146"/>
      <c r="C11" s="133">
        <v>44270</v>
      </c>
      <c r="D11" s="134" t="s">
        <v>272</v>
      </c>
      <c r="E11" s="134" t="s">
        <v>273</v>
      </c>
      <c r="F11" s="137" t="s">
        <v>6</v>
      </c>
      <c r="G11" s="140" t="s">
        <v>59</v>
      </c>
      <c r="H11" s="135">
        <v>44272</v>
      </c>
      <c r="I11" s="248"/>
      <c r="J11" s="251"/>
      <c r="K11" s="242"/>
      <c r="L11" s="245"/>
    </row>
    <row r="12" spans="1:12" ht="25.5" customHeight="1" hidden="1" thickBot="1">
      <c r="A12" s="147" t="s">
        <v>285</v>
      </c>
      <c r="B12" s="148" t="s">
        <v>214</v>
      </c>
      <c r="C12" s="87">
        <v>44271</v>
      </c>
      <c r="D12" s="88" t="s">
        <v>132</v>
      </c>
      <c r="E12" s="88" t="s">
        <v>133</v>
      </c>
      <c r="F12" s="138" t="s">
        <v>59</v>
      </c>
      <c r="G12" s="141" t="s">
        <v>279</v>
      </c>
      <c r="H12" s="89">
        <v>44273</v>
      </c>
      <c r="I12" s="249"/>
      <c r="J12" s="252"/>
      <c r="K12" s="243"/>
      <c r="L12" s="246"/>
    </row>
    <row r="13" spans="1:12" ht="25.5" customHeight="1" hidden="1">
      <c r="A13" s="142" t="s">
        <v>61</v>
      </c>
      <c r="B13" s="143" t="s">
        <v>207</v>
      </c>
      <c r="C13" s="128">
        <v>44275</v>
      </c>
      <c r="D13" s="129" t="s">
        <v>330</v>
      </c>
      <c r="E13" s="129" t="s">
        <v>331</v>
      </c>
      <c r="F13" s="136" t="s">
        <v>6</v>
      </c>
      <c r="G13" s="139" t="s">
        <v>118</v>
      </c>
      <c r="H13" s="130">
        <v>44277</v>
      </c>
      <c r="I13" s="265" t="s">
        <v>63</v>
      </c>
      <c r="J13" s="250"/>
      <c r="K13" s="241">
        <f>K10+7</f>
        <v>44283</v>
      </c>
      <c r="L13" s="244">
        <f>K13+25</f>
        <v>44308</v>
      </c>
    </row>
    <row r="14" spans="1:12" ht="25.5" customHeight="1" hidden="1">
      <c r="A14" s="145" t="s">
        <v>365</v>
      </c>
      <c r="B14" s="146" t="s">
        <v>257</v>
      </c>
      <c r="C14" s="133">
        <v>44277</v>
      </c>
      <c r="D14" s="134" t="s">
        <v>272</v>
      </c>
      <c r="E14" s="134" t="s">
        <v>273</v>
      </c>
      <c r="F14" s="137" t="s">
        <v>6</v>
      </c>
      <c r="G14" s="140" t="s">
        <v>59</v>
      </c>
      <c r="H14" s="135">
        <v>44279</v>
      </c>
      <c r="I14" s="248"/>
      <c r="J14" s="251"/>
      <c r="K14" s="242"/>
      <c r="L14" s="245"/>
    </row>
    <row r="15" spans="1:12" ht="25.5" customHeight="1" hidden="1" thickBot="1">
      <c r="A15" s="147" t="s">
        <v>131</v>
      </c>
      <c r="B15" s="148" t="s">
        <v>281</v>
      </c>
      <c r="C15" s="87">
        <v>44278</v>
      </c>
      <c r="D15" s="88" t="s">
        <v>132</v>
      </c>
      <c r="E15" s="88" t="s">
        <v>133</v>
      </c>
      <c r="F15" s="138" t="s">
        <v>59</v>
      </c>
      <c r="G15" s="141" t="s">
        <v>279</v>
      </c>
      <c r="H15" s="89">
        <v>44280</v>
      </c>
      <c r="I15" s="249"/>
      <c r="J15" s="252"/>
      <c r="K15" s="243"/>
      <c r="L15" s="246"/>
    </row>
    <row r="16" spans="1:12" ht="25.5" customHeight="1" hidden="1">
      <c r="A16" s="142" t="s">
        <v>278</v>
      </c>
      <c r="B16" s="143" t="s">
        <v>231</v>
      </c>
      <c r="C16" s="128">
        <v>44282</v>
      </c>
      <c r="D16" s="129" t="s">
        <v>330</v>
      </c>
      <c r="E16" s="129" t="s">
        <v>331</v>
      </c>
      <c r="F16" s="136" t="s">
        <v>6</v>
      </c>
      <c r="G16" s="139" t="s">
        <v>118</v>
      </c>
      <c r="H16" s="130">
        <v>44284</v>
      </c>
      <c r="I16" s="265" t="s">
        <v>340</v>
      </c>
      <c r="J16" s="250" t="s">
        <v>353</v>
      </c>
      <c r="K16" s="241">
        <f>K13+7</f>
        <v>44290</v>
      </c>
      <c r="L16" s="244">
        <f>K16+25</f>
        <v>44315</v>
      </c>
    </row>
    <row r="17" spans="1:12" ht="25.5" customHeight="1" hidden="1">
      <c r="A17" s="145" t="s">
        <v>229</v>
      </c>
      <c r="B17" s="146" t="s">
        <v>256</v>
      </c>
      <c r="C17" s="133">
        <v>44284</v>
      </c>
      <c r="D17" s="134" t="s">
        <v>272</v>
      </c>
      <c r="E17" s="134" t="s">
        <v>273</v>
      </c>
      <c r="F17" s="137" t="s">
        <v>6</v>
      </c>
      <c r="G17" s="140" t="s">
        <v>59</v>
      </c>
      <c r="H17" s="135">
        <v>44286</v>
      </c>
      <c r="I17" s="248"/>
      <c r="J17" s="251"/>
      <c r="K17" s="242"/>
      <c r="L17" s="245"/>
    </row>
    <row r="18" spans="1:12" ht="25.5" customHeight="1" hidden="1" thickBot="1">
      <c r="A18" s="147" t="s">
        <v>220</v>
      </c>
      <c r="B18" s="148" t="s">
        <v>370</v>
      </c>
      <c r="C18" s="87">
        <v>44285</v>
      </c>
      <c r="D18" s="88" t="s">
        <v>132</v>
      </c>
      <c r="E18" s="88" t="s">
        <v>133</v>
      </c>
      <c r="F18" s="138" t="s">
        <v>59</v>
      </c>
      <c r="G18" s="141" t="s">
        <v>279</v>
      </c>
      <c r="H18" s="89">
        <v>44287</v>
      </c>
      <c r="I18" s="249"/>
      <c r="J18" s="252"/>
      <c r="K18" s="243"/>
      <c r="L18" s="246"/>
    </row>
    <row r="19" spans="1:12" ht="25.5" customHeight="1">
      <c r="A19" s="142" t="s">
        <v>259</v>
      </c>
      <c r="B19" s="143" t="s">
        <v>187</v>
      </c>
      <c r="C19" s="128">
        <v>44289</v>
      </c>
      <c r="D19" s="129" t="s">
        <v>330</v>
      </c>
      <c r="E19" s="129" t="s">
        <v>331</v>
      </c>
      <c r="F19" s="136" t="s">
        <v>6</v>
      </c>
      <c r="G19" s="139" t="s">
        <v>118</v>
      </c>
      <c r="H19" s="130">
        <v>44291</v>
      </c>
      <c r="I19" s="265" t="s">
        <v>354</v>
      </c>
      <c r="J19" s="250" t="s">
        <v>355</v>
      </c>
      <c r="K19" s="241">
        <v>44297</v>
      </c>
      <c r="L19" s="244">
        <f>K19+25</f>
        <v>44322</v>
      </c>
    </row>
    <row r="20" spans="1:12" ht="25.5" customHeight="1">
      <c r="A20" s="145" t="s">
        <v>63</v>
      </c>
      <c r="B20" s="146" t="s">
        <v>366</v>
      </c>
      <c r="C20" s="133">
        <v>44291</v>
      </c>
      <c r="D20" s="134" t="s">
        <v>272</v>
      </c>
      <c r="E20" s="134" t="s">
        <v>273</v>
      </c>
      <c r="F20" s="137" t="s">
        <v>6</v>
      </c>
      <c r="G20" s="140" t="s">
        <v>59</v>
      </c>
      <c r="H20" s="135">
        <v>44293</v>
      </c>
      <c r="I20" s="248"/>
      <c r="J20" s="251"/>
      <c r="K20" s="242"/>
      <c r="L20" s="245"/>
    </row>
    <row r="21" spans="1:12" ht="25.5" customHeight="1" thickBot="1">
      <c r="A21" s="147" t="s">
        <v>280</v>
      </c>
      <c r="B21" s="148" t="s">
        <v>363</v>
      </c>
      <c r="C21" s="87">
        <v>44292</v>
      </c>
      <c r="D21" s="88" t="s">
        <v>132</v>
      </c>
      <c r="E21" s="88" t="s">
        <v>133</v>
      </c>
      <c r="F21" s="138" t="s">
        <v>59</v>
      </c>
      <c r="G21" s="141" t="s">
        <v>279</v>
      </c>
      <c r="H21" s="89">
        <v>44294</v>
      </c>
      <c r="I21" s="249"/>
      <c r="J21" s="252"/>
      <c r="K21" s="243"/>
      <c r="L21" s="246"/>
    </row>
    <row r="22" spans="1:12" ht="25.5" customHeight="1">
      <c r="A22" s="142" t="s">
        <v>186</v>
      </c>
      <c r="B22" s="143" t="s">
        <v>283</v>
      </c>
      <c r="C22" s="128">
        <v>44296</v>
      </c>
      <c r="D22" s="129" t="s">
        <v>330</v>
      </c>
      <c r="E22" s="129" t="s">
        <v>331</v>
      </c>
      <c r="F22" s="136" t="s">
        <v>6</v>
      </c>
      <c r="G22" s="139" t="s">
        <v>118</v>
      </c>
      <c r="H22" s="130">
        <v>44298</v>
      </c>
      <c r="I22" s="265" t="s">
        <v>356</v>
      </c>
      <c r="J22" s="250" t="s">
        <v>172</v>
      </c>
      <c r="K22" s="241">
        <f>K19+7</f>
        <v>44304</v>
      </c>
      <c r="L22" s="244">
        <f>K22+25</f>
        <v>44329</v>
      </c>
    </row>
    <row r="23" spans="1:12" ht="25.5" customHeight="1">
      <c r="A23" s="145" t="s">
        <v>367</v>
      </c>
      <c r="B23" s="146" t="s">
        <v>221</v>
      </c>
      <c r="C23" s="133">
        <v>44298</v>
      </c>
      <c r="D23" s="134" t="s">
        <v>272</v>
      </c>
      <c r="E23" s="134" t="s">
        <v>273</v>
      </c>
      <c r="F23" s="137" t="s">
        <v>6</v>
      </c>
      <c r="G23" s="140" t="s">
        <v>59</v>
      </c>
      <c r="H23" s="135">
        <v>44300</v>
      </c>
      <c r="I23" s="248"/>
      <c r="J23" s="251"/>
      <c r="K23" s="242"/>
      <c r="L23" s="245"/>
    </row>
    <row r="24" spans="1:12" ht="25.5" customHeight="1" thickBot="1">
      <c r="A24" s="147" t="s">
        <v>220</v>
      </c>
      <c r="B24" s="148" t="s">
        <v>370</v>
      </c>
      <c r="C24" s="87">
        <v>44299</v>
      </c>
      <c r="D24" s="88" t="s">
        <v>132</v>
      </c>
      <c r="E24" s="88" t="s">
        <v>133</v>
      </c>
      <c r="F24" s="138" t="s">
        <v>59</v>
      </c>
      <c r="G24" s="141" t="s">
        <v>279</v>
      </c>
      <c r="H24" s="89">
        <v>44301</v>
      </c>
      <c r="I24" s="249"/>
      <c r="J24" s="252"/>
      <c r="K24" s="243"/>
      <c r="L24" s="246"/>
    </row>
    <row r="25" spans="1:12" ht="25.5" customHeight="1">
      <c r="A25" s="142" t="s">
        <v>63</v>
      </c>
      <c r="B25" s="143"/>
      <c r="C25" s="128">
        <v>44303</v>
      </c>
      <c r="D25" s="129" t="s">
        <v>330</v>
      </c>
      <c r="E25" s="129" t="s">
        <v>331</v>
      </c>
      <c r="F25" s="136" t="s">
        <v>6</v>
      </c>
      <c r="G25" s="139" t="s">
        <v>118</v>
      </c>
      <c r="H25" s="130">
        <v>44305</v>
      </c>
      <c r="I25" s="265" t="s">
        <v>341</v>
      </c>
      <c r="J25" s="250" t="s">
        <v>357</v>
      </c>
      <c r="K25" s="241">
        <f>K22+7</f>
        <v>44311</v>
      </c>
      <c r="L25" s="244">
        <f>K25+25</f>
        <v>44336</v>
      </c>
    </row>
    <row r="26" spans="1:12" ht="25.5" customHeight="1">
      <c r="A26" s="145" t="s">
        <v>228</v>
      </c>
      <c r="B26" s="146" t="s">
        <v>274</v>
      </c>
      <c r="C26" s="133">
        <v>44305</v>
      </c>
      <c r="D26" s="134" t="s">
        <v>272</v>
      </c>
      <c r="E26" s="134" t="s">
        <v>273</v>
      </c>
      <c r="F26" s="137" t="s">
        <v>6</v>
      </c>
      <c r="G26" s="140" t="s">
        <v>59</v>
      </c>
      <c r="H26" s="135">
        <v>44307</v>
      </c>
      <c r="I26" s="248"/>
      <c r="J26" s="251"/>
      <c r="K26" s="242"/>
      <c r="L26" s="245"/>
    </row>
    <row r="27" spans="1:12" ht="25.5" customHeight="1" thickBot="1">
      <c r="A27" s="147" t="s">
        <v>332</v>
      </c>
      <c r="B27" s="148" t="s">
        <v>316</v>
      </c>
      <c r="C27" s="87">
        <v>44306</v>
      </c>
      <c r="D27" s="88" t="s">
        <v>132</v>
      </c>
      <c r="E27" s="88" t="s">
        <v>133</v>
      </c>
      <c r="F27" s="138" t="s">
        <v>59</v>
      </c>
      <c r="G27" s="141" t="s">
        <v>279</v>
      </c>
      <c r="H27" s="89">
        <v>44308</v>
      </c>
      <c r="I27" s="249"/>
      <c r="J27" s="252"/>
      <c r="K27" s="243"/>
      <c r="L27" s="246"/>
    </row>
    <row r="28" spans="1:12" ht="25.5" customHeight="1">
      <c r="A28" s="142" t="s">
        <v>297</v>
      </c>
      <c r="B28" s="143" t="s">
        <v>215</v>
      </c>
      <c r="C28" s="128">
        <v>44310</v>
      </c>
      <c r="D28" s="129" t="s">
        <v>330</v>
      </c>
      <c r="E28" s="129" t="s">
        <v>331</v>
      </c>
      <c r="F28" s="136" t="s">
        <v>6</v>
      </c>
      <c r="G28" s="139" t="s">
        <v>118</v>
      </c>
      <c r="H28" s="130">
        <v>44312</v>
      </c>
      <c r="I28" s="265" t="s">
        <v>351</v>
      </c>
      <c r="J28" s="250" t="s">
        <v>402</v>
      </c>
      <c r="K28" s="241">
        <f>K25+7</f>
        <v>44318</v>
      </c>
      <c r="L28" s="244">
        <f>K28+25</f>
        <v>44343</v>
      </c>
    </row>
    <row r="29" spans="1:12" ht="25.5" customHeight="1">
      <c r="A29" s="145" t="s">
        <v>63</v>
      </c>
      <c r="B29" s="146" t="s">
        <v>366</v>
      </c>
      <c r="C29" s="133">
        <v>44312</v>
      </c>
      <c r="D29" s="134" t="s">
        <v>272</v>
      </c>
      <c r="E29" s="134" t="s">
        <v>273</v>
      </c>
      <c r="F29" s="137" t="s">
        <v>6</v>
      </c>
      <c r="G29" s="140" t="s">
        <v>59</v>
      </c>
      <c r="H29" s="135">
        <v>44314</v>
      </c>
      <c r="I29" s="248"/>
      <c r="J29" s="251"/>
      <c r="K29" s="242"/>
      <c r="L29" s="245"/>
    </row>
    <row r="30" spans="1:12" ht="25.5" customHeight="1" thickBot="1">
      <c r="A30" s="147" t="s">
        <v>394</v>
      </c>
      <c r="B30" s="148" t="s">
        <v>258</v>
      </c>
      <c r="C30" s="87">
        <v>44313</v>
      </c>
      <c r="D30" s="88" t="s">
        <v>132</v>
      </c>
      <c r="E30" s="88" t="s">
        <v>133</v>
      </c>
      <c r="F30" s="138" t="s">
        <v>59</v>
      </c>
      <c r="G30" s="141" t="s">
        <v>279</v>
      </c>
      <c r="H30" s="89">
        <v>44315</v>
      </c>
      <c r="I30" s="249"/>
      <c r="J30" s="252"/>
      <c r="K30" s="243"/>
      <c r="L30" s="246"/>
    </row>
    <row r="31" spans="1:12" ht="25.5" customHeight="1">
      <c r="A31" s="142" t="s">
        <v>320</v>
      </c>
      <c r="B31" s="143" t="s">
        <v>317</v>
      </c>
      <c r="C31" s="128">
        <v>44317</v>
      </c>
      <c r="D31" s="129" t="s">
        <v>330</v>
      </c>
      <c r="E31" s="129" t="s">
        <v>331</v>
      </c>
      <c r="F31" s="136" t="s">
        <v>6</v>
      </c>
      <c r="G31" s="139" t="s">
        <v>118</v>
      </c>
      <c r="H31" s="130">
        <v>44319</v>
      </c>
      <c r="I31" s="265"/>
      <c r="J31" s="250"/>
      <c r="K31" s="241">
        <f>K28+7</f>
        <v>44325</v>
      </c>
      <c r="L31" s="244">
        <f>K31+25</f>
        <v>44350</v>
      </c>
    </row>
    <row r="32" spans="1:12" ht="25.5" customHeight="1">
      <c r="A32" s="145" t="s">
        <v>383</v>
      </c>
      <c r="B32" s="146" t="s">
        <v>384</v>
      </c>
      <c r="C32" s="133">
        <v>44319</v>
      </c>
      <c r="D32" s="134" t="s">
        <v>272</v>
      </c>
      <c r="E32" s="134" t="s">
        <v>273</v>
      </c>
      <c r="F32" s="137" t="s">
        <v>6</v>
      </c>
      <c r="G32" s="140" t="s">
        <v>59</v>
      </c>
      <c r="H32" s="135">
        <v>44321</v>
      </c>
      <c r="I32" s="248"/>
      <c r="J32" s="251"/>
      <c r="K32" s="242"/>
      <c r="L32" s="245"/>
    </row>
    <row r="33" spans="1:12" ht="25.5" customHeight="1" thickBot="1">
      <c r="A33" s="147" t="s">
        <v>307</v>
      </c>
      <c r="B33" s="148" t="s">
        <v>242</v>
      </c>
      <c r="C33" s="87">
        <v>44320</v>
      </c>
      <c r="D33" s="88" t="s">
        <v>132</v>
      </c>
      <c r="E33" s="88" t="s">
        <v>133</v>
      </c>
      <c r="F33" s="138" t="s">
        <v>59</v>
      </c>
      <c r="G33" s="141" t="s">
        <v>279</v>
      </c>
      <c r="H33" s="89">
        <v>44322</v>
      </c>
      <c r="I33" s="249"/>
      <c r="J33" s="252"/>
      <c r="K33" s="243"/>
      <c r="L33" s="246"/>
    </row>
    <row r="34" spans="1:12" ht="25.5" customHeight="1">
      <c r="A34" s="142" t="s">
        <v>284</v>
      </c>
      <c r="B34" s="143" t="s">
        <v>368</v>
      </c>
      <c r="C34" s="128">
        <v>44324</v>
      </c>
      <c r="D34" s="129" t="s">
        <v>330</v>
      </c>
      <c r="E34" s="129" t="s">
        <v>331</v>
      </c>
      <c r="F34" s="136" t="s">
        <v>6</v>
      </c>
      <c r="G34" s="139" t="s">
        <v>118</v>
      </c>
      <c r="H34" s="130">
        <v>44326</v>
      </c>
      <c r="I34" s="265"/>
      <c r="J34" s="250"/>
      <c r="K34" s="241">
        <f>K31+7</f>
        <v>44332</v>
      </c>
      <c r="L34" s="244">
        <f>K34+25</f>
        <v>44357</v>
      </c>
    </row>
    <row r="35" spans="1:12" ht="25.5" customHeight="1">
      <c r="A35" s="145" t="s">
        <v>78</v>
      </c>
      <c r="B35" s="146" t="s">
        <v>366</v>
      </c>
      <c r="C35" s="133">
        <v>44327</v>
      </c>
      <c r="D35" s="134"/>
      <c r="E35" s="134"/>
      <c r="F35" s="137" t="s">
        <v>59</v>
      </c>
      <c r="G35" s="140" t="s">
        <v>279</v>
      </c>
      <c r="H35" s="135">
        <v>44329</v>
      </c>
      <c r="I35" s="248"/>
      <c r="J35" s="251"/>
      <c r="K35" s="242"/>
      <c r="L35" s="245"/>
    </row>
    <row r="36" spans="1:12" ht="25.5" customHeight="1" thickBot="1">
      <c r="A36" s="147" t="s">
        <v>309</v>
      </c>
      <c r="B36" s="148" t="s">
        <v>371</v>
      </c>
      <c r="C36" s="87">
        <v>44327</v>
      </c>
      <c r="D36" s="88" t="s">
        <v>132</v>
      </c>
      <c r="E36" s="88" t="s">
        <v>133</v>
      </c>
      <c r="F36" s="138" t="s">
        <v>59</v>
      </c>
      <c r="G36" s="141" t="s">
        <v>279</v>
      </c>
      <c r="H36" s="89">
        <v>44329</v>
      </c>
      <c r="I36" s="249"/>
      <c r="J36" s="252"/>
      <c r="K36" s="243"/>
      <c r="L36" s="246"/>
    </row>
    <row r="37" spans="1:12" ht="25.5" customHeight="1">
      <c r="A37" s="142" t="s">
        <v>206</v>
      </c>
      <c r="B37" s="143" t="s">
        <v>207</v>
      </c>
      <c r="C37" s="128">
        <v>44329</v>
      </c>
      <c r="D37" s="129"/>
      <c r="E37" s="129"/>
      <c r="F37" s="136" t="s">
        <v>395</v>
      </c>
      <c r="G37" s="139" t="s">
        <v>116</v>
      </c>
      <c r="H37" s="130">
        <v>44331</v>
      </c>
      <c r="I37" s="265"/>
      <c r="J37" s="250"/>
      <c r="K37" s="241">
        <f>K34+7</f>
        <v>44339</v>
      </c>
      <c r="L37" s="244">
        <f>K37+25</f>
        <v>44364</v>
      </c>
    </row>
    <row r="38" spans="1:12" ht="25.5" customHeight="1">
      <c r="A38" s="145" t="s">
        <v>385</v>
      </c>
      <c r="B38" s="146" t="s">
        <v>386</v>
      </c>
      <c r="C38" s="133">
        <v>44334</v>
      </c>
      <c r="D38" s="134"/>
      <c r="E38" s="134"/>
      <c r="F38" s="137" t="s">
        <v>59</v>
      </c>
      <c r="G38" s="140" t="s">
        <v>279</v>
      </c>
      <c r="H38" s="135">
        <v>44336</v>
      </c>
      <c r="I38" s="248"/>
      <c r="J38" s="251"/>
      <c r="K38" s="242"/>
      <c r="L38" s="245"/>
    </row>
    <row r="39" spans="1:12" ht="25.5" customHeight="1" thickBot="1">
      <c r="A39" s="147" t="s">
        <v>396</v>
      </c>
      <c r="B39" s="148" t="s">
        <v>316</v>
      </c>
      <c r="C39" s="87">
        <v>44334</v>
      </c>
      <c r="D39" s="88" t="s">
        <v>132</v>
      </c>
      <c r="E39" s="88" t="s">
        <v>133</v>
      </c>
      <c r="F39" s="138" t="s">
        <v>59</v>
      </c>
      <c r="G39" s="141" t="s">
        <v>279</v>
      </c>
      <c r="H39" s="89">
        <v>44336</v>
      </c>
      <c r="I39" s="249"/>
      <c r="J39" s="252"/>
      <c r="K39" s="243"/>
      <c r="L39" s="246"/>
    </row>
    <row r="40" spans="1:12" ht="25.5" customHeight="1">
      <c r="A40" s="142" t="s">
        <v>134</v>
      </c>
      <c r="B40" s="143" t="s">
        <v>216</v>
      </c>
      <c r="C40" s="128">
        <v>44336</v>
      </c>
      <c r="D40" s="129"/>
      <c r="E40" s="129"/>
      <c r="F40" s="136" t="s">
        <v>395</v>
      </c>
      <c r="G40" s="139" t="s">
        <v>116</v>
      </c>
      <c r="H40" s="130">
        <v>44338</v>
      </c>
      <c r="I40" s="265"/>
      <c r="J40" s="250"/>
      <c r="K40" s="241">
        <f>K37+7</f>
        <v>44346</v>
      </c>
      <c r="L40" s="244">
        <f>K40+25</f>
        <v>44371</v>
      </c>
    </row>
    <row r="41" spans="1:12" ht="25.5" customHeight="1">
      <c r="A41" s="145" t="s">
        <v>387</v>
      </c>
      <c r="B41" s="146" t="s">
        <v>388</v>
      </c>
      <c r="C41" s="133">
        <v>44341</v>
      </c>
      <c r="D41" s="134"/>
      <c r="E41" s="134"/>
      <c r="F41" s="137" t="s">
        <v>59</v>
      </c>
      <c r="G41" s="140" t="s">
        <v>279</v>
      </c>
      <c r="H41" s="135">
        <v>44343</v>
      </c>
      <c r="I41" s="248"/>
      <c r="J41" s="251"/>
      <c r="K41" s="242"/>
      <c r="L41" s="245"/>
    </row>
    <row r="42" spans="1:12" ht="25.5" customHeight="1" thickBot="1">
      <c r="A42" s="147" t="s">
        <v>372</v>
      </c>
      <c r="B42" s="148" t="s">
        <v>333</v>
      </c>
      <c r="C42" s="87">
        <v>44341</v>
      </c>
      <c r="D42" s="88" t="s">
        <v>132</v>
      </c>
      <c r="E42" s="88" t="s">
        <v>133</v>
      </c>
      <c r="F42" s="138" t="s">
        <v>59</v>
      </c>
      <c r="G42" s="141" t="s">
        <v>279</v>
      </c>
      <c r="H42" s="89">
        <v>44343</v>
      </c>
      <c r="I42" s="249"/>
      <c r="J42" s="252"/>
      <c r="K42" s="243"/>
      <c r="L42" s="246"/>
    </row>
    <row r="43" spans="1:12" ht="25.5" customHeight="1">
      <c r="A43" s="142" t="s">
        <v>106</v>
      </c>
      <c r="B43" s="143" t="s">
        <v>207</v>
      </c>
      <c r="C43" s="128">
        <v>44343</v>
      </c>
      <c r="D43" s="129"/>
      <c r="E43" s="129"/>
      <c r="F43" s="136" t="s">
        <v>395</v>
      </c>
      <c r="G43" s="139" t="s">
        <v>116</v>
      </c>
      <c r="H43" s="130">
        <v>44345</v>
      </c>
      <c r="I43" s="265"/>
      <c r="J43" s="250"/>
      <c r="K43" s="241">
        <f>K40+7</f>
        <v>44353</v>
      </c>
      <c r="L43" s="244">
        <f>K43+25</f>
        <v>44378</v>
      </c>
    </row>
    <row r="44" spans="1:12" ht="25.5" customHeight="1">
      <c r="A44" s="145" t="s">
        <v>309</v>
      </c>
      <c r="B44" s="146" t="s">
        <v>371</v>
      </c>
      <c r="C44" s="133">
        <v>44347</v>
      </c>
      <c r="D44" s="134" t="s">
        <v>132</v>
      </c>
      <c r="E44" s="134" t="s">
        <v>133</v>
      </c>
      <c r="F44" s="137" t="s">
        <v>59</v>
      </c>
      <c r="G44" s="140" t="s">
        <v>279</v>
      </c>
      <c r="H44" s="135">
        <v>44349</v>
      </c>
      <c r="I44" s="248"/>
      <c r="J44" s="251"/>
      <c r="K44" s="242"/>
      <c r="L44" s="245"/>
    </row>
    <row r="45" spans="1:12" ht="25.5" customHeight="1" thickBot="1">
      <c r="A45" s="147" t="s">
        <v>78</v>
      </c>
      <c r="B45" s="148" t="s">
        <v>366</v>
      </c>
      <c r="C45" s="87">
        <v>44348</v>
      </c>
      <c r="D45" s="88"/>
      <c r="E45" s="88"/>
      <c r="F45" s="138" t="s">
        <v>59</v>
      </c>
      <c r="G45" s="141" t="s">
        <v>279</v>
      </c>
      <c r="H45" s="89">
        <v>44350</v>
      </c>
      <c r="I45" s="249"/>
      <c r="J45" s="252"/>
      <c r="K45" s="243"/>
      <c r="L45" s="246"/>
    </row>
    <row r="46" spans="1:12" ht="25.5" customHeight="1">
      <c r="A46" s="142" t="s">
        <v>282</v>
      </c>
      <c r="B46" s="143" t="s">
        <v>397</v>
      </c>
      <c r="C46" s="128">
        <v>44350</v>
      </c>
      <c r="D46" s="129"/>
      <c r="E46" s="129"/>
      <c r="F46" s="136" t="s">
        <v>395</v>
      </c>
      <c r="G46" s="139" t="s">
        <v>116</v>
      </c>
      <c r="H46" s="130">
        <v>44352</v>
      </c>
      <c r="I46" s="265"/>
      <c r="J46" s="250"/>
      <c r="K46" s="241">
        <f>K43+7</f>
        <v>44360</v>
      </c>
      <c r="L46" s="244">
        <f>K46+25</f>
        <v>44385</v>
      </c>
    </row>
    <row r="47" spans="1:12" ht="25.5" customHeight="1">
      <c r="A47" s="145" t="s">
        <v>78</v>
      </c>
      <c r="B47" s="146" t="s">
        <v>389</v>
      </c>
      <c r="C47" s="133">
        <v>44355</v>
      </c>
      <c r="D47" s="134"/>
      <c r="E47" s="134"/>
      <c r="F47" s="137" t="s">
        <v>59</v>
      </c>
      <c r="G47" s="140" t="s">
        <v>279</v>
      </c>
      <c r="H47" s="135">
        <v>44357</v>
      </c>
      <c r="I47" s="248"/>
      <c r="J47" s="251"/>
      <c r="K47" s="242"/>
      <c r="L47" s="245"/>
    </row>
    <row r="48" spans="1:12" ht="25.5" customHeight="1" thickBot="1">
      <c r="A48" s="147" t="s">
        <v>185</v>
      </c>
      <c r="B48" s="148" t="s">
        <v>371</v>
      </c>
      <c r="C48" s="87">
        <v>44355</v>
      </c>
      <c r="D48" s="88" t="s">
        <v>132</v>
      </c>
      <c r="E48" s="88" t="s">
        <v>133</v>
      </c>
      <c r="F48" s="138" t="s">
        <v>59</v>
      </c>
      <c r="G48" s="141" t="s">
        <v>279</v>
      </c>
      <c r="H48" s="89">
        <v>44357</v>
      </c>
      <c r="I48" s="249"/>
      <c r="J48" s="252"/>
      <c r="K48" s="243"/>
      <c r="L48" s="246"/>
    </row>
    <row r="49" spans="1:12" ht="25.5" customHeight="1">
      <c r="A49" s="142" t="s">
        <v>61</v>
      </c>
      <c r="B49" s="143" t="s">
        <v>398</v>
      </c>
      <c r="C49" s="128">
        <v>44357</v>
      </c>
      <c r="D49" s="129"/>
      <c r="E49" s="129"/>
      <c r="F49" s="136" t="s">
        <v>395</v>
      </c>
      <c r="G49" s="139" t="s">
        <v>116</v>
      </c>
      <c r="H49" s="130">
        <v>44359</v>
      </c>
      <c r="I49" s="265"/>
      <c r="J49" s="250"/>
      <c r="K49" s="241">
        <f>K46+7</f>
        <v>44367</v>
      </c>
      <c r="L49" s="244">
        <f>K49+25</f>
        <v>44392</v>
      </c>
    </row>
    <row r="50" spans="1:12" ht="25.5" customHeight="1">
      <c r="A50" s="145" t="s">
        <v>390</v>
      </c>
      <c r="B50" s="146" t="s">
        <v>386</v>
      </c>
      <c r="C50" s="133">
        <v>44362</v>
      </c>
      <c r="D50" s="134"/>
      <c r="E50" s="134"/>
      <c r="F50" s="137" t="s">
        <v>59</v>
      </c>
      <c r="G50" s="140" t="s">
        <v>279</v>
      </c>
      <c r="H50" s="135">
        <v>44364</v>
      </c>
      <c r="I50" s="248"/>
      <c r="J50" s="251"/>
      <c r="K50" s="242"/>
      <c r="L50" s="245"/>
    </row>
    <row r="51" spans="1:12" ht="25.5" customHeight="1" thickBot="1">
      <c r="A51" s="147" t="s">
        <v>130</v>
      </c>
      <c r="B51" s="148" t="s">
        <v>363</v>
      </c>
      <c r="C51" s="87">
        <v>44362</v>
      </c>
      <c r="D51" s="88" t="s">
        <v>132</v>
      </c>
      <c r="E51" s="88" t="s">
        <v>133</v>
      </c>
      <c r="F51" s="138" t="s">
        <v>59</v>
      </c>
      <c r="G51" s="141" t="s">
        <v>279</v>
      </c>
      <c r="H51" s="89">
        <v>44364</v>
      </c>
      <c r="I51" s="249"/>
      <c r="J51" s="252"/>
      <c r="K51" s="243"/>
      <c r="L51" s="246"/>
    </row>
    <row r="52" spans="1:12" ht="25.5" customHeight="1">
      <c r="A52" s="142" t="s">
        <v>278</v>
      </c>
      <c r="B52" s="143" t="s">
        <v>399</v>
      </c>
      <c r="C52" s="128">
        <v>44364</v>
      </c>
      <c r="D52" s="129"/>
      <c r="E52" s="129"/>
      <c r="F52" s="136" t="s">
        <v>395</v>
      </c>
      <c r="G52" s="139" t="s">
        <v>116</v>
      </c>
      <c r="H52" s="130">
        <v>44366</v>
      </c>
      <c r="I52" s="265"/>
      <c r="J52" s="250"/>
      <c r="K52" s="241">
        <f>K49+7</f>
        <v>44374</v>
      </c>
      <c r="L52" s="244">
        <f>K52+25</f>
        <v>44399</v>
      </c>
    </row>
    <row r="53" spans="1:12" ht="25.5" customHeight="1">
      <c r="A53" s="145" t="s">
        <v>391</v>
      </c>
      <c r="B53" s="146" t="s">
        <v>392</v>
      </c>
      <c r="C53" s="133">
        <v>44369</v>
      </c>
      <c r="D53" s="134"/>
      <c r="E53" s="134"/>
      <c r="F53" s="137" t="s">
        <v>59</v>
      </c>
      <c r="G53" s="140" t="s">
        <v>279</v>
      </c>
      <c r="H53" s="135">
        <v>44371</v>
      </c>
      <c r="I53" s="248"/>
      <c r="J53" s="251"/>
      <c r="K53" s="242"/>
      <c r="L53" s="245"/>
    </row>
    <row r="54" spans="1:12" ht="25.5" customHeight="1" thickBot="1">
      <c r="A54" s="147" t="s">
        <v>400</v>
      </c>
      <c r="B54" s="148" t="s">
        <v>401</v>
      </c>
      <c r="C54" s="87">
        <v>44369</v>
      </c>
      <c r="D54" s="88" t="s">
        <v>132</v>
      </c>
      <c r="E54" s="88" t="s">
        <v>133</v>
      </c>
      <c r="F54" s="138" t="s">
        <v>59</v>
      </c>
      <c r="G54" s="141" t="s">
        <v>279</v>
      </c>
      <c r="H54" s="89">
        <v>44371</v>
      </c>
      <c r="I54" s="249"/>
      <c r="J54" s="252"/>
      <c r="K54" s="243"/>
      <c r="L54" s="246"/>
    </row>
    <row r="55" spans="1:12" ht="24" customHeight="1">
      <c r="A55" s="97"/>
      <c r="B55" s="98"/>
      <c r="C55" s="77"/>
      <c r="D55" s="99"/>
      <c r="E55" s="99"/>
      <c r="F55" s="78"/>
      <c r="G55" s="78"/>
      <c r="H55" s="78"/>
      <c r="I55" s="92"/>
      <c r="J55" s="76"/>
      <c r="K55" s="93"/>
      <c r="L55" s="94"/>
    </row>
    <row r="56" spans="1:12" ht="24" customHeight="1">
      <c r="A56" s="45" t="s">
        <v>12</v>
      </c>
      <c r="B56" s="45"/>
      <c r="C56" s="106"/>
      <c r="D56" s="99"/>
      <c r="E56" s="99"/>
      <c r="F56" s="78"/>
      <c r="G56" s="78"/>
      <c r="H56" s="158"/>
      <c r="I56" s="11" t="s">
        <v>13</v>
      </c>
      <c r="J56" s="108" t="s">
        <v>37</v>
      </c>
      <c r="K56" s="109"/>
      <c r="L56" s="94"/>
    </row>
    <row r="57" spans="1:12" ht="24" customHeight="1">
      <c r="A57" s="45" t="s">
        <v>14</v>
      </c>
      <c r="B57" s="45"/>
      <c r="C57" s="106"/>
      <c r="D57" s="99"/>
      <c r="E57" s="99"/>
      <c r="F57" s="78"/>
      <c r="G57" s="78"/>
      <c r="H57" s="158"/>
      <c r="I57" s="111" t="s">
        <v>15</v>
      </c>
      <c r="J57" s="109"/>
      <c r="K57" s="109"/>
      <c r="L57" s="94"/>
    </row>
    <row r="58" spans="1:22" s="48" customFormat="1" ht="18" customHeight="1">
      <c r="A58" s="112"/>
      <c r="B58" s="112"/>
      <c r="C58" s="113"/>
      <c r="D58" s="106"/>
      <c r="E58" s="106"/>
      <c r="F58" s="106"/>
      <c r="G58" s="106"/>
      <c r="H58" s="158"/>
      <c r="I58" s="114" t="s">
        <v>176</v>
      </c>
      <c r="J58" s="109"/>
      <c r="K58" s="109"/>
      <c r="L58" s="253"/>
      <c r="M58" s="44"/>
      <c r="N58" s="44"/>
      <c r="O58" s="44"/>
      <c r="P58" s="44"/>
      <c r="Q58" s="44"/>
      <c r="R58" s="44"/>
      <c r="S58" s="44"/>
      <c r="T58" s="44"/>
      <c r="U58" s="44"/>
      <c r="V58" s="44"/>
    </row>
    <row r="59" spans="1:22" s="48" customFormat="1" ht="18" customHeight="1">
      <c r="A59" s="51" t="s">
        <v>16</v>
      </c>
      <c r="B59" s="45"/>
      <c r="C59" s="12"/>
      <c r="D59" s="106"/>
      <c r="E59" s="106"/>
      <c r="F59" s="106"/>
      <c r="G59" s="106"/>
      <c r="H59" s="158"/>
      <c r="I59" s="115" t="s">
        <v>177</v>
      </c>
      <c r="J59" s="109"/>
      <c r="K59" s="109"/>
      <c r="L59" s="253"/>
      <c r="M59" s="44"/>
      <c r="N59" s="44"/>
      <c r="O59" s="44"/>
      <c r="P59" s="44"/>
      <c r="Q59" s="44"/>
      <c r="R59" s="44"/>
      <c r="S59" s="44"/>
      <c r="T59" s="44"/>
      <c r="U59" s="44"/>
      <c r="V59" s="44"/>
    </row>
    <row r="60" spans="1:22" s="48" customFormat="1" ht="18" customHeight="1">
      <c r="A60" s="56" t="s">
        <v>17</v>
      </c>
      <c r="B60" s="116" t="s">
        <v>18</v>
      </c>
      <c r="C60" s="13"/>
      <c r="D60" s="113"/>
      <c r="E60" s="113"/>
      <c r="F60" s="113"/>
      <c r="G60" s="113"/>
      <c r="H60" s="158"/>
      <c r="I60" s="158"/>
      <c r="J60" s="109"/>
      <c r="K60" s="109"/>
      <c r="L60" s="254"/>
      <c r="M60" s="44"/>
      <c r="N60" s="44"/>
      <c r="O60" s="44"/>
      <c r="P60" s="44"/>
      <c r="Q60" s="44"/>
      <c r="R60" s="44"/>
      <c r="S60" s="44"/>
      <c r="T60" s="44"/>
      <c r="U60" s="44"/>
      <c r="V60" s="44"/>
    </row>
    <row r="61" spans="1:22" s="48" customFormat="1" ht="24.75">
      <c r="A61" s="56" t="s">
        <v>19</v>
      </c>
      <c r="B61" s="116" t="s">
        <v>20</v>
      </c>
      <c r="C61" s="13"/>
      <c r="D61" s="106"/>
      <c r="E61" s="106"/>
      <c r="F61" s="106"/>
      <c r="G61" s="106"/>
      <c r="H61" s="117" t="s">
        <v>21</v>
      </c>
      <c r="I61" s="17" t="s">
        <v>49</v>
      </c>
      <c r="J61" s="109"/>
      <c r="K61" s="109"/>
      <c r="L61" s="70"/>
      <c r="M61" s="44"/>
      <c r="N61" s="44"/>
      <c r="O61" s="44"/>
      <c r="P61" s="44"/>
      <c r="Q61" s="44"/>
      <c r="R61" s="44"/>
      <c r="S61" s="44"/>
      <c r="T61" s="44"/>
      <c r="U61" s="44"/>
      <c r="V61" s="44"/>
    </row>
    <row r="62" spans="1:22" s="48" customFormat="1" ht="24.75">
      <c r="A62" s="56" t="s">
        <v>31</v>
      </c>
      <c r="B62" s="118" t="s">
        <v>32</v>
      </c>
      <c r="C62" s="32"/>
      <c r="D62" s="14"/>
      <c r="E62" s="14"/>
      <c r="F62" s="14"/>
      <c r="G62" s="14"/>
      <c r="H62" s="117" t="s">
        <v>21</v>
      </c>
      <c r="I62" s="19" t="s">
        <v>50</v>
      </c>
      <c r="J62" s="109"/>
      <c r="K62" s="109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</row>
    <row r="63" spans="1:22" s="48" customFormat="1" ht="24.75">
      <c r="A63" s="56" t="s">
        <v>33</v>
      </c>
      <c r="B63" s="108" t="s">
        <v>34</v>
      </c>
      <c r="C63" s="113"/>
      <c r="D63" s="15"/>
      <c r="E63" s="15"/>
      <c r="F63" s="15"/>
      <c r="G63" s="15"/>
      <c r="H63" s="117" t="s">
        <v>21</v>
      </c>
      <c r="I63" s="21" t="s">
        <v>22</v>
      </c>
      <c r="J63" s="109"/>
      <c r="K63" s="109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</row>
    <row r="64" spans="1:22" s="48" customFormat="1" ht="24.75">
      <c r="A64" s="56" t="s">
        <v>35</v>
      </c>
      <c r="B64" s="108" t="s">
        <v>36</v>
      </c>
      <c r="C64" s="113"/>
      <c r="D64" s="32"/>
      <c r="E64" s="32"/>
      <c r="F64" s="32"/>
      <c r="G64" s="32"/>
      <c r="H64" s="117" t="s">
        <v>21</v>
      </c>
      <c r="I64" s="21" t="s">
        <v>23</v>
      </c>
      <c r="J64" s="109"/>
      <c r="K64" s="109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</row>
    <row r="65" spans="4:22" s="48" customFormat="1" ht="24.75">
      <c r="D65" s="18"/>
      <c r="E65" s="18"/>
      <c r="F65" s="18"/>
      <c r="G65" s="18"/>
      <c r="H65" s="117" t="s">
        <v>21</v>
      </c>
      <c r="I65" s="21" t="s">
        <v>178</v>
      </c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</row>
    <row r="66" spans="4:22" s="48" customFormat="1" ht="24.75">
      <c r="D66" s="20"/>
      <c r="E66" s="20"/>
      <c r="F66" s="20"/>
      <c r="G66" s="20"/>
      <c r="H66" s="117" t="s">
        <v>21</v>
      </c>
      <c r="I66" s="21" t="s">
        <v>179</v>
      </c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</row>
    <row r="67" ht="18">
      <c r="L67" s="44"/>
    </row>
    <row r="68" ht="18">
      <c r="L68" s="44"/>
    </row>
    <row r="69" spans="9:12" ht="18">
      <c r="I69" s="63"/>
      <c r="J69" s="48"/>
      <c r="K69" s="48"/>
      <c r="L69" s="44"/>
    </row>
    <row r="70" spans="9:12" ht="18">
      <c r="I70" s="65"/>
      <c r="J70" s="48"/>
      <c r="K70" s="48"/>
      <c r="L70" s="44"/>
    </row>
  </sheetData>
  <sheetProtection/>
  <mergeCells count="76">
    <mergeCell ref="L25:L27"/>
    <mergeCell ref="I28:I30"/>
    <mergeCell ref="J22:J24"/>
    <mergeCell ref="K22:K24"/>
    <mergeCell ref="L58:L60"/>
    <mergeCell ref="I25:I27"/>
    <mergeCell ref="J25:J27"/>
    <mergeCell ref="K25:K27"/>
    <mergeCell ref="I34:I36"/>
    <mergeCell ref="J34:J36"/>
    <mergeCell ref="K16:K18"/>
    <mergeCell ref="L16:L18"/>
    <mergeCell ref="J28:J30"/>
    <mergeCell ref="K28:K30"/>
    <mergeCell ref="L28:L30"/>
    <mergeCell ref="I19:I21"/>
    <mergeCell ref="J19:J21"/>
    <mergeCell ref="K19:K21"/>
    <mergeCell ref="L19:L21"/>
    <mergeCell ref="I22:I24"/>
    <mergeCell ref="J10:J12"/>
    <mergeCell ref="K10:K12"/>
    <mergeCell ref="L10:L12"/>
    <mergeCell ref="L22:L24"/>
    <mergeCell ref="I13:I15"/>
    <mergeCell ref="J13:J15"/>
    <mergeCell ref="K13:K15"/>
    <mergeCell ref="L13:L15"/>
    <mergeCell ref="I16:I18"/>
    <mergeCell ref="J16:J18"/>
    <mergeCell ref="A5:A6"/>
    <mergeCell ref="B5:B6"/>
    <mergeCell ref="C5:C6"/>
    <mergeCell ref="D5:D6"/>
    <mergeCell ref="E5:E6"/>
    <mergeCell ref="I7:I9"/>
    <mergeCell ref="F5:F6"/>
    <mergeCell ref="G5:G6"/>
    <mergeCell ref="H5:H6"/>
    <mergeCell ref="I5:I6"/>
    <mergeCell ref="J5:J6"/>
    <mergeCell ref="K5:K6"/>
    <mergeCell ref="I31:I33"/>
    <mergeCell ref="J31:J33"/>
    <mergeCell ref="K31:K33"/>
    <mergeCell ref="L31:L33"/>
    <mergeCell ref="J7:J9"/>
    <mergeCell ref="K7:K9"/>
    <mergeCell ref="L7:L9"/>
    <mergeCell ref="I10:I12"/>
    <mergeCell ref="K34:K36"/>
    <mergeCell ref="L34:L36"/>
    <mergeCell ref="I52:I54"/>
    <mergeCell ref="J52:J54"/>
    <mergeCell ref="K52:K54"/>
    <mergeCell ref="L52:L54"/>
    <mergeCell ref="I37:I39"/>
    <mergeCell ref="J37:J39"/>
    <mergeCell ref="K37:K39"/>
    <mergeCell ref="L37:L39"/>
    <mergeCell ref="I40:I42"/>
    <mergeCell ref="J40:J42"/>
    <mergeCell ref="K40:K42"/>
    <mergeCell ref="L40:L42"/>
    <mergeCell ref="I43:I45"/>
    <mergeCell ref="J43:J45"/>
    <mergeCell ref="K43:K45"/>
    <mergeCell ref="L43:L45"/>
    <mergeCell ref="I46:I48"/>
    <mergeCell ref="J46:J48"/>
    <mergeCell ref="K46:K48"/>
    <mergeCell ref="L46:L48"/>
    <mergeCell ref="I49:I51"/>
    <mergeCell ref="J49:J51"/>
    <mergeCell ref="K49:K51"/>
    <mergeCell ref="L49:L51"/>
  </mergeCells>
  <hyperlinks>
    <hyperlink ref="B63" r:id="rId1" display="https://vn.one-line.com/standard-page/demurrage-and-detention-free-time-and-charges"/>
    <hyperlink ref="B64" r:id="rId2" display="https://vn.one-line.com/standard-page/local-charges-and-tariff"/>
    <hyperlink ref="J56" r:id="rId3" display="http://www.vn.one-line.com/"/>
    <hyperlink ref="B61" r:id="rId4" display="https://ecomm.one-line.com/ecom/CUP_HOM_3005.do?sessLocale=en"/>
    <hyperlink ref="B60" r:id="rId5" display="https://www.one-line.com/en/vessels "/>
    <hyperlink ref="I64" r:id="rId6" display="mailto:vn.sgn.exdoc@one-line.com"/>
    <hyperlink ref="I63" r:id="rId7" display="mailto:vn.sgn.ofs.si@one-line.com"/>
  </hyperlinks>
  <printOptions horizontalCentered="1"/>
  <pageMargins left="0" right="0" top="0.75" bottom="0" header="0.3" footer="0"/>
  <pageSetup fitToHeight="1" fitToWidth="1" horizontalDpi="600" verticalDpi="600" orientation="landscape" paperSize="9" scale="39" r:id="rId9"/>
  <drawing r:id="rId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65"/>
  <sheetViews>
    <sheetView showGridLines="0" view="pageBreakPreview" zoomScale="55" zoomScaleNormal="60" zoomScaleSheetLayoutView="55" zoomScalePageLayoutView="0" workbookViewId="0" topLeftCell="A1">
      <pane ySplit="6" topLeftCell="A44" activePane="bottomLeft" state="frozen"/>
      <selection pane="topLeft" activeCell="A1" sqref="A1"/>
      <selection pane="bottomLeft" activeCell="I49" sqref="I49:I51"/>
    </sheetView>
  </sheetViews>
  <sheetFormatPr defaultColWidth="9.140625" defaultRowHeight="15"/>
  <cols>
    <col min="1" max="1" width="36.8515625" style="0" customWidth="1"/>
    <col min="2" max="2" width="13.8515625" style="0" customWidth="1"/>
    <col min="3" max="3" width="17.57421875" style="0" customWidth="1"/>
    <col min="4" max="4" width="21.421875" style="0" customWidth="1"/>
    <col min="5" max="7" width="18.140625" style="0" customWidth="1"/>
    <col min="8" max="8" width="18.57421875" style="0" customWidth="1"/>
    <col min="9" max="9" width="36.28125" style="0" customWidth="1"/>
    <col min="10" max="10" width="13.8515625" style="26" customWidth="1"/>
    <col min="11" max="11" width="19.140625" style="0" customWidth="1"/>
    <col min="12" max="14" width="20.140625" style="0" customWidth="1"/>
  </cols>
  <sheetData>
    <row r="1" spans="1:249" ht="15">
      <c r="A1" s="1"/>
      <c r="B1" s="1"/>
      <c r="C1" s="1"/>
      <c r="D1" s="1"/>
      <c r="E1" s="1"/>
      <c r="F1" s="1"/>
      <c r="G1" s="1"/>
      <c r="H1" s="1"/>
      <c r="I1" s="1"/>
      <c r="J1" s="22"/>
      <c r="K1" s="1"/>
      <c r="L1" s="1"/>
      <c r="M1" s="1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249" ht="15.75">
      <c r="A2" s="1"/>
      <c r="B2" s="1"/>
      <c r="C2" s="1"/>
      <c r="D2" s="1"/>
      <c r="E2" s="1"/>
      <c r="F2" s="1"/>
      <c r="G2" s="1"/>
      <c r="H2" s="1"/>
      <c r="I2" s="1"/>
      <c r="J2" s="10" t="s">
        <v>377</v>
      </c>
      <c r="K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3" spans="1:249" ht="33.75" customHeight="1">
      <c r="A3" s="2"/>
      <c r="B3" s="2"/>
      <c r="C3" s="3"/>
      <c r="D3" s="29" t="s">
        <v>26</v>
      </c>
      <c r="E3" s="73"/>
      <c r="G3" s="3"/>
      <c r="H3" s="3"/>
      <c r="I3" s="3"/>
      <c r="J3" s="23"/>
      <c r="K3" s="44"/>
      <c r="L3" s="91"/>
      <c r="M3" s="1"/>
      <c r="N3" s="4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spans="1:249" ht="18" customHeight="1" thickBot="1">
      <c r="A4" s="2"/>
      <c r="B4" s="2"/>
      <c r="C4" s="5"/>
      <c r="D4" s="5"/>
      <c r="E4" s="8"/>
      <c r="F4" s="8"/>
      <c r="G4" s="8"/>
      <c r="H4" s="8"/>
      <c r="I4" s="8"/>
      <c r="J4" s="25"/>
      <c r="K4" s="8"/>
      <c r="L4" s="4"/>
      <c r="M4" s="4"/>
      <c r="N4" s="4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</row>
    <row r="5" spans="1:249" ht="30.75" customHeight="1" thickTop="1">
      <c r="A5" s="287" t="s">
        <v>51</v>
      </c>
      <c r="B5" s="289" t="s">
        <v>11</v>
      </c>
      <c r="C5" s="207" t="s">
        <v>0</v>
      </c>
      <c r="D5" s="209" t="s">
        <v>1</v>
      </c>
      <c r="E5" s="209" t="s">
        <v>2</v>
      </c>
      <c r="F5" s="209" t="s">
        <v>3</v>
      </c>
      <c r="G5" s="209" t="s">
        <v>7</v>
      </c>
      <c r="H5" s="207" t="s">
        <v>62</v>
      </c>
      <c r="I5" s="281" t="s">
        <v>115</v>
      </c>
      <c r="J5" s="283" t="s">
        <v>5</v>
      </c>
      <c r="K5" s="285" t="s">
        <v>171</v>
      </c>
      <c r="L5" s="277" t="s">
        <v>112</v>
      </c>
      <c r="M5" s="277" t="s">
        <v>8</v>
      </c>
      <c r="N5" s="279" t="s">
        <v>9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</row>
    <row r="6" spans="1:249" ht="28.5" customHeight="1" thickBot="1">
      <c r="A6" s="288"/>
      <c r="B6" s="282"/>
      <c r="C6" s="208"/>
      <c r="D6" s="210"/>
      <c r="E6" s="210"/>
      <c r="F6" s="210"/>
      <c r="G6" s="210"/>
      <c r="H6" s="208"/>
      <c r="I6" s="282"/>
      <c r="J6" s="284"/>
      <c r="K6" s="286"/>
      <c r="L6" s="278"/>
      <c r="M6" s="278"/>
      <c r="N6" s="280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</row>
    <row r="7" spans="1:14" ht="26.25" customHeight="1" hidden="1">
      <c r="A7" s="154" t="s">
        <v>63</v>
      </c>
      <c r="B7" s="155"/>
      <c r="C7" s="128">
        <v>44268</v>
      </c>
      <c r="D7" s="129" t="s">
        <v>330</v>
      </c>
      <c r="E7" s="129" t="s">
        <v>331</v>
      </c>
      <c r="F7" s="136" t="s">
        <v>6</v>
      </c>
      <c r="G7" s="136" t="s">
        <v>118</v>
      </c>
      <c r="H7" s="96">
        <v>44270</v>
      </c>
      <c r="I7" s="266" t="s">
        <v>341</v>
      </c>
      <c r="J7" s="269" t="s">
        <v>358</v>
      </c>
      <c r="K7" s="272">
        <v>44277</v>
      </c>
      <c r="L7" s="242">
        <f>K7+29</f>
        <v>44306</v>
      </c>
      <c r="M7" s="242">
        <f>K7+31</f>
        <v>44308</v>
      </c>
      <c r="N7" s="275">
        <f>K7+34</f>
        <v>44311</v>
      </c>
    </row>
    <row r="8" spans="1:14" ht="26.25" customHeight="1" hidden="1">
      <c r="A8" s="152" t="s">
        <v>63</v>
      </c>
      <c r="B8" s="153"/>
      <c r="C8" s="133">
        <v>44270</v>
      </c>
      <c r="D8" s="134" t="s">
        <v>272</v>
      </c>
      <c r="E8" s="134" t="s">
        <v>273</v>
      </c>
      <c r="F8" s="137" t="s">
        <v>6</v>
      </c>
      <c r="G8" s="137" t="s">
        <v>59</v>
      </c>
      <c r="H8" s="95">
        <v>44272</v>
      </c>
      <c r="I8" s="267"/>
      <c r="J8" s="270"/>
      <c r="K8" s="273"/>
      <c r="L8" s="242"/>
      <c r="M8" s="242"/>
      <c r="N8" s="275"/>
    </row>
    <row r="9" spans="1:14" ht="26.25" customHeight="1" hidden="1" thickBot="1">
      <c r="A9" s="85" t="s">
        <v>285</v>
      </c>
      <c r="B9" s="86" t="s">
        <v>214</v>
      </c>
      <c r="C9" s="87">
        <v>44271</v>
      </c>
      <c r="D9" s="88" t="s">
        <v>132</v>
      </c>
      <c r="E9" s="88" t="s">
        <v>133</v>
      </c>
      <c r="F9" s="88" t="s">
        <v>59</v>
      </c>
      <c r="G9" s="138" t="s">
        <v>279</v>
      </c>
      <c r="H9" s="90">
        <v>44273</v>
      </c>
      <c r="I9" s="268"/>
      <c r="J9" s="271"/>
      <c r="K9" s="274"/>
      <c r="L9" s="243"/>
      <c r="M9" s="243"/>
      <c r="N9" s="276"/>
    </row>
    <row r="10" spans="1:14" ht="26.25" customHeight="1" hidden="1">
      <c r="A10" s="154" t="s">
        <v>61</v>
      </c>
      <c r="B10" s="155" t="s">
        <v>207</v>
      </c>
      <c r="C10" s="128">
        <v>44275</v>
      </c>
      <c r="D10" s="129" t="s">
        <v>330</v>
      </c>
      <c r="E10" s="129" t="s">
        <v>331</v>
      </c>
      <c r="F10" s="136" t="s">
        <v>6</v>
      </c>
      <c r="G10" s="136" t="s">
        <v>118</v>
      </c>
      <c r="H10" s="96">
        <v>44277</v>
      </c>
      <c r="I10" s="266" t="s">
        <v>63</v>
      </c>
      <c r="J10" s="269"/>
      <c r="K10" s="272">
        <f>K7+7</f>
        <v>44284</v>
      </c>
      <c r="L10" s="242">
        <f>K10+29</f>
        <v>44313</v>
      </c>
      <c r="M10" s="242">
        <f>K10+31</f>
        <v>44315</v>
      </c>
      <c r="N10" s="275">
        <f>K10+34</f>
        <v>44318</v>
      </c>
    </row>
    <row r="11" spans="1:14" ht="26.25" customHeight="1" hidden="1">
      <c r="A11" s="152" t="s">
        <v>365</v>
      </c>
      <c r="B11" s="153" t="s">
        <v>257</v>
      </c>
      <c r="C11" s="133">
        <v>44277</v>
      </c>
      <c r="D11" s="134" t="s">
        <v>272</v>
      </c>
      <c r="E11" s="134" t="s">
        <v>273</v>
      </c>
      <c r="F11" s="137" t="s">
        <v>6</v>
      </c>
      <c r="G11" s="137" t="s">
        <v>59</v>
      </c>
      <c r="H11" s="95">
        <v>44279</v>
      </c>
      <c r="I11" s="267"/>
      <c r="J11" s="270"/>
      <c r="K11" s="273"/>
      <c r="L11" s="242"/>
      <c r="M11" s="242"/>
      <c r="N11" s="275"/>
    </row>
    <row r="12" spans="1:14" ht="26.25" customHeight="1" hidden="1" thickBot="1">
      <c r="A12" s="85" t="s">
        <v>131</v>
      </c>
      <c r="B12" s="86" t="s">
        <v>281</v>
      </c>
      <c r="C12" s="87">
        <v>44278</v>
      </c>
      <c r="D12" s="88" t="s">
        <v>132</v>
      </c>
      <c r="E12" s="88" t="s">
        <v>133</v>
      </c>
      <c r="F12" s="88" t="s">
        <v>59</v>
      </c>
      <c r="G12" s="138" t="s">
        <v>279</v>
      </c>
      <c r="H12" s="90">
        <v>44280</v>
      </c>
      <c r="I12" s="268"/>
      <c r="J12" s="271"/>
      <c r="K12" s="274"/>
      <c r="L12" s="243"/>
      <c r="M12" s="243"/>
      <c r="N12" s="276"/>
    </row>
    <row r="13" spans="1:14" ht="26.25" customHeight="1" hidden="1">
      <c r="A13" s="154" t="s">
        <v>278</v>
      </c>
      <c r="B13" s="155" t="s">
        <v>231</v>
      </c>
      <c r="C13" s="128">
        <v>44282</v>
      </c>
      <c r="D13" s="129" t="s">
        <v>330</v>
      </c>
      <c r="E13" s="129" t="s">
        <v>331</v>
      </c>
      <c r="F13" s="136" t="s">
        <v>6</v>
      </c>
      <c r="G13" s="136" t="s">
        <v>118</v>
      </c>
      <c r="H13" s="96">
        <v>44284</v>
      </c>
      <c r="I13" s="266" t="s">
        <v>123</v>
      </c>
      <c r="J13" s="269" t="s">
        <v>321</v>
      </c>
      <c r="K13" s="272">
        <f>K10+7</f>
        <v>44291</v>
      </c>
      <c r="L13" s="242">
        <f>K13+29</f>
        <v>44320</v>
      </c>
      <c r="M13" s="242">
        <f>K13+31</f>
        <v>44322</v>
      </c>
      <c r="N13" s="275">
        <f>K13+34</f>
        <v>44325</v>
      </c>
    </row>
    <row r="14" spans="1:14" ht="26.25" customHeight="1" hidden="1">
      <c r="A14" s="152" t="s">
        <v>229</v>
      </c>
      <c r="B14" s="153" t="s">
        <v>256</v>
      </c>
      <c r="C14" s="133">
        <v>44284</v>
      </c>
      <c r="D14" s="134" t="s">
        <v>272</v>
      </c>
      <c r="E14" s="134" t="s">
        <v>273</v>
      </c>
      <c r="F14" s="137" t="s">
        <v>6</v>
      </c>
      <c r="G14" s="137" t="s">
        <v>59</v>
      </c>
      <c r="H14" s="95">
        <v>44286</v>
      </c>
      <c r="I14" s="267"/>
      <c r="J14" s="270"/>
      <c r="K14" s="273"/>
      <c r="L14" s="242"/>
      <c r="M14" s="242"/>
      <c r="N14" s="275"/>
    </row>
    <row r="15" spans="1:14" ht="26.25" customHeight="1" hidden="1" thickBot="1">
      <c r="A15" s="85" t="s">
        <v>220</v>
      </c>
      <c r="B15" s="86" t="s">
        <v>370</v>
      </c>
      <c r="C15" s="87">
        <v>44285</v>
      </c>
      <c r="D15" s="88" t="s">
        <v>132</v>
      </c>
      <c r="E15" s="88" t="s">
        <v>133</v>
      </c>
      <c r="F15" s="88" t="s">
        <v>59</v>
      </c>
      <c r="G15" s="138" t="s">
        <v>279</v>
      </c>
      <c r="H15" s="90">
        <v>44287</v>
      </c>
      <c r="I15" s="268"/>
      <c r="J15" s="271"/>
      <c r="K15" s="274"/>
      <c r="L15" s="243"/>
      <c r="M15" s="243"/>
      <c r="N15" s="276"/>
    </row>
    <row r="16" spans="1:14" ht="26.25" customHeight="1">
      <c r="A16" s="154" t="s">
        <v>259</v>
      </c>
      <c r="B16" s="155" t="s">
        <v>187</v>
      </c>
      <c r="C16" s="128">
        <v>44289</v>
      </c>
      <c r="D16" s="129" t="s">
        <v>330</v>
      </c>
      <c r="E16" s="129" t="s">
        <v>331</v>
      </c>
      <c r="F16" s="136" t="s">
        <v>6</v>
      </c>
      <c r="G16" s="136" t="s">
        <v>118</v>
      </c>
      <c r="H16" s="96">
        <v>44291</v>
      </c>
      <c r="I16" s="266" t="s">
        <v>63</v>
      </c>
      <c r="J16" s="269"/>
      <c r="K16" s="272">
        <f>K13+7</f>
        <v>44298</v>
      </c>
      <c r="L16" s="242">
        <f>K16+29</f>
        <v>44327</v>
      </c>
      <c r="M16" s="242">
        <f>K16+31</f>
        <v>44329</v>
      </c>
      <c r="N16" s="275">
        <f>K16+34</f>
        <v>44332</v>
      </c>
    </row>
    <row r="17" spans="1:14" ht="26.25" customHeight="1">
      <c r="A17" s="152" t="s">
        <v>63</v>
      </c>
      <c r="B17" s="153" t="s">
        <v>366</v>
      </c>
      <c r="C17" s="133">
        <v>44291</v>
      </c>
      <c r="D17" s="134" t="s">
        <v>272</v>
      </c>
      <c r="E17" s="134" t="s">
        <v>273</v>
      </c>
      <c r="F17" s="137" t="s">
        <v>6</v>
      </c>
      <c r="G17" s="137" t="s">
        <v>59</v>
      </c>
      <c r="H17" s="95">
        <v>44293</v>
      </c>
      <c r="I17" s="267"/>
      <c r="J17" s="270"/>
      <c r="K17" s="273"/>
      <c r="L17" s="242"/>
      <c r="M17" s="242"/>
      <c r="N17" s="275"/>
    </row>
    <row r="18" spans="1:14" ht="26.25" customHeight="1" thickBot="1">
      <c r="A18" s="85" t="s">
        <v>280</v>
      </c>
      <c r="B18" s="86" t="s">
        <v>363</v>
      </c>
      <c r="C18" s="87">
        <v>44292</v>
      </c>
      <c r="D18" s="88" t="s">
        <v>132</v>
      </c>
      <c r="E18" s="88" t="s">
        <v>133</v>
      </c>
      <c r="F18" s="88" t="s">
        <v>59</v>
      </c>
      <c r="G18" s="138" t="s">
        <v>279</v>
      </c>
      <c r="H18" s="90">
        <v>44294</v>
      </c>
      <c r="I18" s="268"/>
      <c r="J18" s="271"/>
      <c r="K18" s="274"/>
      <c r="L18" s="243"/>
      <c r="M18" s="243"/>
      <c r="N18" s="276"/>
    </row>
    <row r="19" spans="1:14" ht="26.25" customHeight="1">
      <c r="A19" s="154" t="s">
        <v>186</v>
      </c>
      <c r="B19" s="155" t="s">
        <v>283</v>
      </c>
      <c r="C19" s="128">
        <v>44296</v>
      </c>
      <c r="D19" s="129" t="s">
        <v>330</v>
      </c>
      <c r="E19" s="129" t="s">
        <v>331</v>
      </c>
      <c r="F19" s="136" t="s">
        <v>6</v>
      </c>
      <c r="G19" s="136" t="s">
        <v>118</v>
      </c>
      <c r="H19" s="96">
        <v>44298</v>
      </c>
      <c r="I19" s="266" t="s">
        <v>154</v>
      </c>
      <c r="J19" s="269" t="s">
        <v>250</v>
      </c>
      <c r="K19" s="272">
        <f>K16+7</f>
        <v>44305</v>
      </c>
      <c r="L19" s="242">
        <f>K19+29</f>
        <v>44334</v>
      </c>
      <c r="M19" s="242">
        <f>K19+31</f>
        <v>44336</v>
      </c>
      <c r="N19" s="275">
        <f>K19+34</f>
        <v>44339</v>
      </c>
    </row>
    <row r="20" spans="1:14" ht="26.25" customHeight="1">
      <c r="A20" s="152" t="s">
        <v>367</v>
      </c>
      <c r="B20" s="153" t="s">
        <v>221</v>
      </c>
      <c r="C20" s="133">
        <v>44298</v>
      </c>
      <c r="D20" s="134" t="s">
        <v>272</v>
      </c>
      <c r="E20" s="134" t="s">
        <v>273</v>
      </c>
      <c r="F20" s="137" t="s">
        <v>6</v>
      </c>
      <c r="G20" s="137" t="s">
        <v>59</v>
      </c>
      <c r="H20" s="95">
        <v>44300</v>
      </c>
      <c r="I20" s="267"/>
      <c r="J20" s="270"/>
      <c r="K20" s="273"/>
      <c r="L20" s="242"/>
      <c r="M20" s="242"/>
      <c r="N20" s="275"/>
    </row>
    <row r="21" spans="1:14" ht="26.25" customHeight="1" thickBot="1">
      <c r="A21" s="85" t="s">
        <v>220</v>
      </c>
      <c r="B21" s="86" t="s">
        <v>370</v>
      </c>
      <c r="C21" s="87">
        <v>44299</v>
      </c>
      <c r="D21" s="88" t="s">
        <v>132</v>
      </c>
      <c r="E21" s="88" t="s">
        <v>133</v>
      </c>
      <c r="F21" s="88" t="s">
        <v>59</v>
      </c>
      <c r="G21" s="138" t="s">
        <v>279</v>
      </c>
      <c r="H21" s="90">
        <v>44301</v>
      </c>
      <c r="I21" s="268"/>
      <c r="J21" s="271"/>
      <c r="K21" s="274"/>
      <c r="L21" s="243"/>
      <c r="M21" s="243"/>
      <c r="N21" s="276"/>
    </row>
    <row r="22" spans="1:14" ht="26.25" customHeight="1">
      <c r="A22" s="154" t="s">
        <v>63</v>
      </c>
      <c r="B22" s="155"/>
      <c r="C22" s="128">
        <v>44303</v>
      </c>
      <c r="D22" s="129" t="s">
        <v>330</v>
      </c>
      <c r="E22" s="129" t="s">
        <v>331</v>
      </c>
      <c r="F22" s="136" t="s">
        <v>6</v>
      </c>
      <c r="G22" s="136" t="s">
        <v>118</v>
      </c>
      <c r="H22" s="96">
        <v>44305</v>
      </c>
      <c r="I22" s="266" t="s">
        <v>322</v>
      </c>
      <c r="J22" s="269" t="s">
        <v>334</v>
      </c>
      <c r="K22" s="272">
        <f>K19+7</f>
        <v>44312</v>
      </c>
      <c r="L22" s="242">
        <f>K22+29</f>
        <v>44341</v>
      </c>
      <c r="M22" s="242">
        <f>K22+31</f>
        <v>44343</v>
      </c>
      <c r="N22" s="275">
        <f>K22+34</f>
        <v>44346</v>
      </c>
    </row>
    <row r="23" spans="1:14" ht="26.25" customHeight="1">
      <c r="A23" s="152" t="s">
        <v>228</v>
      </c>
      <c r="B23" s="153" t="s">
        <v>274</v>
      </c>
      <c r="C23" s="133">
        <v>44305</v>
      </c>
      <c r="D23" s="134" t="s">
        <v>272</v>
      </c>
      <c r="E23" s="134" t="s">
        <v>273</v>
      </c>
      <c r="F23" s="137" t="s">
        <v>6</v>
      </c>
      <c r="G23" s="137" t="s">
        <v>59</v>
      </c>
      <c r="H23" s="95">
        <v>44307</v>
      </c>
      <c r="I23" s="267"/>
      <c r="J23" s="270"/>
      <c r="K23" s="273"/>
      <c r="L23" s="242"/>
      <c r="M23" s="242"/>
      <c r="N23" s="275"/>
    </row>
    <row r="24" spans="1:14" ht="26.25" customHeight="1" thickBot="1">
      <c r="A24" s="85" t="s">
        <v>332</v>
      </c>
      <c r="B24" s="86" t="s">
        <v>316</v>
      </c>
      <c r="C24" s="87">
        <v>44306</v>
      </c>
      <c r="D24" s="88" t="s">
        <v>132</v>
      </c>
      <c r="E24" s="88" t="s">
        <v>133</v>
      </c>
      <c r="F24" s="88" t="s">
        <v>59</v>
      </c>
      <c r="G24" s="138" t="s">
        <v>279</v>
      </c>
      <c r="H24" s="90">
        <v>44308</v>
      </c>
      <c r="I24" s="268"/>
      <c r="J24" s="271"/>
      <c r="K24" s="274"/>
      <c r="L24" s="243"/>
      <c r="M24" s="243"/>
      <c r="N24" s="276"/>
    </row>
    <row r="25" spans="1:14" ht="26.25" customHeight="1">
      <c r="A25" s="154" t="s">
        <v>297</v>
      </c>
      <c r="B25" s="155" t="s">
        <v>215</v>
      </c>
      <c r="C25" s="128">
        <v>44310</v>
      </c>
      <c r="D25" s="129" t="s">
        <v>330</v>
      </c>
      <c r="E25" s="129" t="s">
        <v>331</v>
      </c>
      <c r="F25" s="136" t="s">
        <v>6</v>
      </c>
      <c r="G25" s="136" t="s">
        <v>118</v>
      </c>
      <c r="H25" s="96">
        <v>44312</v>
      </c>
      <c r="I25" s="266" t="s">
        <v>314</v>
      </c>
      <c r="J25" s="269" t="s">
        <v>261</v>
      </c>
      <c r="K25" s="272">
        <f>K22+7</f>
        <v>44319</v>
      </c>
      <c r="L25" s="242">
        <f>K25+29</f>
        <v>44348</v>
      </c>
      <c r="M25" s="242">
        <f>K25+31</f>
        <v>44350</v>
      </c>
      <c r="N25" s="275">
        <f>K25+34</f>
        <v>44353</v>
      </c>
    </row>
    <row r="26" spans="1:14" ht="26.25" customHeight="1">
      <c r="A26" s="152" t="s">
        <v>63</v>
      </c>
      <c r="B26" s="153" t="s">
        <v>366</v>
      </c>
      <c r="C26" s="133">
        <v>44312</v>
      </c>
      <c r="D26" s="134" t="s">
        <v>272</v>
      </c>
      <c r="E26" s="134" t="s">
        <v>273</v>
      </c>
      <c r="F26" s="137" t="s">
        <v>6</v>
      </c>
      <c r="G26" s="137" t="s">
        <v>59</v>
      </c>
      <c r="H26" s="95">
        <v>44314</v>
      </c>
      <c r="I26" s="267"/>
      <c r="J26" s="270"/>
      <c r="K26" s="273"/>
      <c r="L26" s="242"/>
      <c r="M26" s="242"/>
      <c r="N26" s="275"/>
    </row>
    <row r="27" spans="1:14" ht="26.25" customHeight="1" thickBot="1">
      <c r="A27" s="85" t="s">
        <v>394</v>
      </c>
      <c r="B27" s="86" t="s">
        <v>258</v>
      </c>
      <c r="C27" s="87">
        <v>44313</v>
      </c>
      <c r="D27" s="88" t="s">
        <v>132</v>
      </c>
      <c r="E27" s="88" t="s">
        <v>133</v>
      </c>
      <c r="F27" s="88" t="s">
        <v>59</v>
      </c>
      <c r="G27" s="138" t="s">
        <v>279</v>
      </c>
      <c r="H27" s="90">
        <v>44315</v>
      </c>
      <c r="I27" s="268"/>
      <c r="J27" s="271"/>
      <c r="K27" s="274"/>
      <c r="L27" s="243"/>
      <c r="M27" s="243"/>
      <c r="N27" s="276"/>
    </row>
    <row r="28" spans="1:14" ht="26.25" customHeight="1">
      <c r="A28" s="154" t="s">
        <v>320</v>
      </c>
      <c r="B28" s="155" t="s">
        <v>317</v>
      </c>
      <c r="C28" s="128">
        <v>44317</v>
      </c>
      <c r="D28" s="129" t="s">
        <v>330</v>
      </c>
      <c r="E28" s="129" t="s">
        <v>331</v>
      </c>
      <c r="F28" s="136" t="s">
        <v>6</v>
      </c>
      <c r="G28" s="136" t="s">
        <v>118</v>
      </c>
      <c r="H28" s="96">
        <v>44319</v>
      </c>
      <c r="I28" s="266" t="s">
        <v>315</v>
      </c>
      <c r="J28" s="269" t="s">
        <v>169</v>
      </c>
      <c r="K28" s="272">
        <f>K25+7</f>
        <v>44326</v>
      </c>
      <c r="L28" s="242">
        <f>K28+29</f>
        <v>44355</v>
      </c>
      <c r="M28" s="242">
        <f>K28+31</f>
        <v>44357</v>
      </c>
      <c r="N28" s="275">
        <f>K28+34</f>
        <v>44360</v>
      </c>
    </row>
    <row r="29" spans="1:14" ht="26.25" customHeight="1">
      <c r="A29" s="152" t="s">
        <v>383</v>
      </c>
      <c r="B29" s="153" t="s">
        <v>384</v>
      </c>
      <c r="C29" s="133">
        <v>44319</v>
      </c>
      <c r="D29" s="134" t="s">
        <v>272</v>
      </c>
      <c r="E29" s="134" t="s">
        <v>273</v>
      </c>
      <c r="F29" s="137" t="s">
        <v>6</v>
      </c>
      <c r="G29" s="137" t="s">
        <v>59</v>
      </c>
      <c r="H29" s="95">
        <v>44321</v>
      </c>
      <c r="I29" s="267"/>
      <c r="J29" s="270"/>
      <c r="K29" s="273"/>
      <c r="L29" s="242"/>
      <c r="M29" s="242"/>
      <c r="N29" s="275"/>
    </row>
    <row r="30" spans="1:14" ht="26.25" customHeight="1" thickBot="1">
      <c r="A30" s="85" t="s">
        <v>307</v>
      </c>
      <c r="B30" s="86" t="s">
        <v>242</v>
      </c>
      <c r="C30" s="87">
        <v>44320</v>
      </c>
      <c r="D30" s="88" t="s">
        <v>132</v>
      </c>
      <c r="E30" s="88" t="s">
        <v>133</v>
      </c>
      <c r="F30" s="88" t="s">
        <v>59</v>
      </c>
      <c r="G30" s="138" t="s">
        <v>279</v>
      </c>
      <c r="H30" s="90">
        <v>44322</v>
      </c>
      <c r="I30" s="268"/>
      <c r="J30" s="271"/>
      <c r="K30" s="274"/>
      <c r="L30" s="243"/>
      <c r="M30" s="243"/>
      <c r="N30" s="276"/>
    </row>
    <row r="31" spans="1:14" ht="26.25" customHeight="1">
      <c r="A31" s="154" t="s">
        <v>284</v>
      </c>
      <c r="B31" s="155" t="s">
        <v>368</v>
      </c>
      <c r="C31" s="128">
        <v>44324</v>
      </c>
      <c r="D31" s="129" t="s">
        <v>330</v>
      </c>
      <c r="E31" s="129" t="s">
        <v>331</v>
      </c>
      <c r="F31" s="136" t="s">
        <v>6</v>
      </c>
      <c r="G31" s="136" t="s">
        <v>118</v>
      </c>
      <c r="H31" s="96">
        <v>44326</v>
      </c>
      <c r="I31" s="266" t="s">
        <v>361</v>
      </c>
      <c r="J31" s="269" t="s">
        <v>182</v>
      </c>
      <c r="K31" s="272">
        <f>K28+7</f>
        <v>44333</v>
      </c>
      <c r="L31" s="242">
        <f>K31+29</f>
        <v>44362</v>
      </c>
      <c r="M31" s="242">
        <f>K31+31</f>
        <v>44364</v>
      </c>
      <c r="N31" s="275">
        <f>K31+34</f>
        <v>44367</v>
      </c>
    </row>
    <row r="32" spans="1:14" ht="26.25" customHeight="1">
      <c r="A32" s="152" t="s">
        <v>78</v>
      </c>
      <c r="B32" s="153" t="s">
        <v>366</v>
      </c>
      <c r="C32" s="133">
        <v>44327</v>
      </c>
      <c r="D32" s="134"/>
      <c r="E32" s="134"/>
      <c r="F32" s="137" t="s">
        <v>59</v>
      </c>
      <c r="G32" s="137" t="s">
        <v>279</v>
      </c>
      <c r="H32" s="95">
        <v>44329</v>
      </c>
      <c r="I32" s="267"/>
      <c r="J32" s="270"/>
      <c r="K32" s="273"/>
      <c r="L32" s="242"/>
      <c r="M32" s="242"/>
      <c r="N32" s="275"/>
    </row>
    <row r="33" spans="1:14" ht="26.25" customHeight="1" thickBot="1">
      <c r="A33" s="85" t="s">
        <v>309</v>
      </c>
      <c r="B33" s="86" t="s">
        <v>371</v>
      </c>
      <c r="C33" s="87">
        <v>44327</v>
      </c>
      <c r="D33" s="88" t="s">
        <v>132</v>
      </c>
      <c r="E33" s="88" t="s">
        <v>133</v>
      </c>
      <c r="F33" s="88" t="s">
        <v>59</v>
      </c>
      <c r="G33" s="138" t="s">
        <v>279</v>
      </c>
      <c r="H33" s="90">
        <v>44329</v>
      </c>
      <c r="I33" s="268"/>
      <c r="J33" s="271"/>
      <c r="K33" s="274"/>
      <c r="L33" s="243"/>
      <c r="M33" s="243"/>
      <c r="N33" s="276"/>
    </row>
    <row r="34" spans="1:14" ht="26.25" customHeight="1">
      <c r="A34" s="154" t="s">
        <v>206</v>
      </c>
      <c r="B34" s="155" t="s">
        <v>207</v>
      </c>
      <c r="C34" s="128">
        <v>44329</v>
      </c>
      <c r="D34" s="129"/>
      <c r="E34" s="129"/>
      <c r="F34" s="136" t="s">
        <v>395</v>
      </c>
      <c r="G34" s="136" t="s">
        <v>116</v>
      </c>
      <c r="H34" s="96">
        <v>44331</v>
      </c>
      <c r="I34" s="266" t="s">
        <v>359</v>
      </c>
      <c r="J34" s="269" t="s">
        <v>364</v>
      </c>
      <c r="K34" s="272">
        <f>K31+7</f>
        <v>44340</v>
      </c>
      <c r="L34" s="242">
        <f>K34+29</f>
        <v>44369</v>
      </c>
      <c r="M34" s="242">
        <f>K34+31</f>
        <v>44371</v>
      </c>
      <c r="N34" s="275">
        <f>K34+34</f>
        <v>44374</v>
      </c>
    </row>
    <row r="35" spans="1:14" ht="26.25" customHeight="1">
      <c r="A35" s="152" t="s">
        <v>385</v>
      </c>
      <c r="B35" s="153" t="s">
        <v>386</v>
      </c>
      <c r="C35" s="133">
        <v>44334</v>
      </c>
      <c r="D35" s="134"/>
      <c r="E35" s="134"/>
      <c r="F35" s="137" t="s">
        <v>59</v>
      </c>
      <c r="G35" s="137" t="s">
        <v>279</v>
      </c>
      <c r="H35" s="95">
        <v>44336</v>
      </c>
      <c r="I35" s="267"/>
      <c r="J35" s="270"/>
      <c r="K35" s="273"/>
      <c r="L35" s="242"/>
      <c r="M35" s="242"/>
      <c r="N35" s="275"/>
    </row>
    <row r="36" spans="1:14" ht="26.25" customHeight="1" thickBot="1">
      <c r="A36" s="85" t="s">
        <v>396</v>
      </c>
      <c r="B36" s="86" t="s">
        <v>316</v>
      </c>
      <c r="C36" s="87">
        <v>44334</v>
      </c>
      <c r="D36" s="88" t="s">
        <v>132</v>
      </c>
      <c r="E36" s="88" t="s">
        <v>133</v>
      </c>
      <c r="F36" s="88" t="s">
        <v>59</v>
      </c>
      <c r="G36" s="138" t="s">
        <v>279</v>
      </c>
      <c r="H36" s="90">
        <v>44336</v>
      </c>
      <c r="I36" s="268"/>
      <c r="J36" s="271"/>
      <c r="K36" s="274"/>
      <c r="L36" s="243"/>
      <c r="M36" s="243"/>
      <c r="N36" s="276"/>
    </row>
    <row r="37" spans="1:14" ht="26.25" customHeight="1">
      <c r="A37" s="154" t="s">
        <v>134</v>
      </c>
      <c r="B37" s="155" t="s">
        <v>216</v>
      </c>
      <c r="C37" s="128">
        <v>44336</v>
      </c>
      <c r="D37" s="129"/>
      <c r="E37" s="129"/>
      <c r="F37" s="136" t="s">
        <v>395</v>
      </c>
      <c r="G37" s="136" t="s">
        <v>116</v>
      </c>
      <c r="H37" s="96">
        <v>44338</v>
      </c>
      <c r="I37" s="266" t="s">
        <v>144</v>
      </c>
      <c r="J37" s="269" t="s">
        <v>344</v>
      </c>
      <c r="K37" s="272">
        <f>K34+7</f>
        <v>44347</v>
      </c>
      <c r="L37" s="242">
        <f>K37+29</f>
        <v>44376</v>
      </c>
      <c r="M37" s="242">
        <f>K37+31</f>
        <v>44378</v>
      </c>
      <c r="N37" s="275">
        <f>K37+34</f>
        <v>44381</v>
      </c>
    </row>
    <row r="38" spans="1:14" ht="26.25" customHeight="1">
      <c r="A38" s="152" t="s">
        <v>387</v>
      </c>
      <c r="B38" s="153" t="s">
        <v>388</v>
      </c>
      <c r="C38" s="133">
        <v>44341</v>
      </c>
      <c r="D38" s="134"/>
      <c r="E38" s="134"/>
      <c r="F38" s="137" t="s">
        <v>59</v>
      </c>
      <c r="G38" s="137" t="s">
        <v>279</v>
      </c>
      <c r="H38" s="95">
        <v>44343</v>
      </c>
      <c r="I38" s="267"/>
      <c r="J38" s="270"/>
      <c r="K38" s="273"/>
      <c r="L38" s="242"/>
      <c r="M38" s="242"/>
      <c r="N38" s="275"/>
    </row>
    <row r="39" spans="1:14" ht="26.25" customHeight="1" thickBot="1">
      <c r="A39" s="85" t="s">
        <v>372</v>
      </c>
      <c r="B39" s="86" t="s">
        <v>333</v>
      </c>
      <c r="C39" s="87">
        <v>44341</v>
      </c>
      <c r="D39" s="88" t="s">
        <v>132</v>
      </c>
      <c r="E39" s="88" t="s">
        <v>133</v>
      </c>
      <c r="F39" s="88" t="s">
        <v>59</v>
      </c>
      <c r="G39" s="138" t="s">
        <v>279</v>
      </c>
      <c r="H39" s="90">
        <v>44343</v>
      </c>
      <c r="I39" s="268"/>
      <c r="J39" s="271"/>
      <c r="K39" s="274"/>
      <c r="L39" s="243"/>
      <c r="M39" s="243"/>
      <c r="N39" s="276"/>
    </row>
    <row r="40" spans="1:14" ht="26.25" customHeight="1">
      <c r="A40" s="154" t="s">
        <v>106</v>
      </c>
      <c r="B40" s="155" t="s">
        <v>207</v>
      </c>
      <c r="C40" s="128">
        <v>44343</v>
      </c>
      <c r="D40" s="129"/>
      <c r="E40" s="129"/>
      <c r="F40" s="136" t="s">
        <v>395</v>
      </c>
      <c r="G40" s="136" t="s">
        <v>116</v>
      </c>
      <c r="H40" s="96">
        <v>44345</v>
      </c>
      <c r="I40" s="266" t="s">
        <v>113</v>
      </c>
      <c r="J40" s="269" t="s">
        <v>313</v>
      </c>
      <c r="K40" s="272">
        <f>K37+7</f>
        <v>44354</v>
      </c>
      <c r="L40" s="242">
        <f>K40+29</f>
        <v>44383</v>
      </c>
      <c r="M40" s="242">
        <f>K40+31</f>
        <v>44385</v>
      </c>
      <c r="N40" s="275">
        <f>K40+34</f>
        <v>44388</v>
      </c>
    </row>
    <row r="41" spans="1:14" ht="26.25" customHeight="1">
      <c r="A41" s="152" t="s">
        <v>309</v>
      </c>
      <c r="B41" s="153" t="s">
        <v>371</v>
      </c>
      <c r="C41" s="133">
        <v>44347</v>
      </c>
      <c r="D41" s="134" t="s">
        <v>132</v>
      </c>
      <c r="E41" s="134" t="s">
        <v>133</v>
      </c>
      <c r="F41" s="137" t="s">
        <v>59</v>
      </c>
      <c r="G41" s="137" t="s">
        <v>279</v>
      </c>
      <c r="H41" s="95">
        <v>44349</v>
      </c>
      <c r="I41" s="267"/>
      <c r="J41" s="270"/>
      <c r="K41" s="273"/>
      <c r="L41" s="242"/>
      <c r="M41" s="242"/>
      <c r="N41" s="275"/>
    </row>
    <row r="42" spans="1:14" ht="26.25" customHeight="1" thickBot="1">
      <c r="A42" s="85" t="s">
        <v>78</v>
      </c>
      <c r="B42" s="86" t="s">
        <v>366</v>
      </c>
      <c r="C42" s="87">
        <v>44348</v>
      </c>
      <c r="D42" s="88"/>
      <c r="E42" s="88"/>
      <c r="F42" s="88" t="s">
        <v>59</v>
      </c>
      <c r="G42" s="138" t="s">
        <v>279</v>
      </c>
      <c r="H42" s="90">
        <v>44350</v>
      </c>
      <c r="I42" s="268"/>
      <c r="J42" s="271"/>
      <c r="K42" s="274"/>
      <c r="L42" s="243"/>
      <c r="M42" s="243"/>
      <c r="N42" s="276"/>
    </row>
    <row r="43" spans="1:14" ht="26.25" customHeight="1">
      <c r="A43" s="154" t="s">
        <v>282</v>
      </c>
      <c r="B43" s="155" t="s">
        <v>397</v>
      </c>
      <c r="C43" s="128">
        <v>44350</v>
      </c>
      <c r="D43" s="129"/>
      <c r="E43" s="129"/>
      <c r="F43" s="136" t="s">
        <v>395</v>
      </c>
      <c r="G43" s="136" t="s">
        <v>116</v>
      </c>
      <c r="H43" s="96">
        <v>44352</v>
      </c>
      <c r="I43" s="266" t="s">
        <v>78</v>
      </c>
      <c r="J43" s="269"/>
      <c r="K43" s="272">
        <f>K40+7</f>
        <v>44361</v>
      </c>
      <c r="L43" s="242">
        <f>K43+29</f>
        <v>44390</v>
      </c>
      <c r="M43" s="242">
        <f>K43+31</f>
        <v>44392</v>
      </c>
      <c r="N43" s="275">
        <f>K43+34</f>
        <v>44395</v>
      </c>
    </row>
    <row r="44" spans="1:14" ht="26.25" customHeight="1">
      <c r="A44" s="152" t="s">
        <v>78</v>
      </c>
      <c r="B44" s="153" t="s">
        <v>389</v>
      </c>
      <c r="C44" s="133">
        <v>44355</v>
      </c>
      <c r="D44" s="134"/>
      <c r="E44" s="134"/>
      <c r="F44" s="137" t="s">
        <v>59</v>
      </c>
      <c r="G44" s="137" t="s">
        <v>279</v>
      </c>
      <c r="H44" s="95">
        <v>44357</v>
      </c>
      <c r="I44" s="267"/>
      <c r="J44" s="270"/>
      <c r="K44" s="273"/>
      <c r="L44" s="242"/>
      <c r="M44" s="242"/>
      <c r="N44" s="275"/>
    </row>
    <row r="45" spans="1:14" ht="26.25" customHeight="1" thickBot="1">
      <c r="A45" s="85" t="s">
        <v>185</v>
      </c>
      <c r="B45" s="86" t="s">
        <v>371</v>
      </c>
      <c r="C45" s="87">
        <v>44355</v>
      </c>
      <c r="D45" s="88" t="s">
        <v>132</v>
      </c>
      <c r="E45" s="88" t="s">
        <v>133</v>
      </c>
      <c r="F45" s="88" t="s">
        <v>59</v>
      </c>
      <c r="G45" s="138" t="s">
        <v>279</v>
      </c>
      <c r="H45" s="90">
        <v>44357</v>
      </c>
      <c r="I45" s="268"/>
      <c r="J45" s="271"/>
      <c r="K45" s="274"/>
      <c r="L45" s="243"/>
      <c r="M45" s="243"/>
      <c r="N45" s="276"/>
    </row>
    <row r="46" spans="1:14" ht="26.25" customHeight="1">
      <c r="A46" s="154" t="s">
        <v>61</v>
      </c>
      <c r="B46" s="155" t="s">
        <v>398</v>
      </c>
      <c r="C46" s="128">
        <v>44357</v>
      </c>
      <c r="D46" s="129"/>
      <c r="E46" s="129"/>
      <c r="F46" s="136" t="s">
        <v>395</v>
      </c>
      <c r="G46" s="136" t="s">
        <v>116</v>
      </c>
      <c r="H46" s="96">
        <v>44359</v>
      </c>
      <c r="I46" s="266" t="s">
        <v>223</v>
      </c>
      <c r="J46" s="269" t="s">
        <v>403</v>
      </c>
      <c r="K46" s="272">
        <f>K43+7</f>
        <v>44368</v>
      </c>
      <c r="L46" s="242">
        <f>K46+29</f>
        <v>44397</v>
      </c>
      <c r="M46" s="242">
        <f>K46+31</f>
        <v>44399</v>
      </c>
      <c r="N46" s="275">
        <f>K46+34</f>
        <v>44402</v>
      </c>
    </row>
    <row r="47" spans="1:14" ht="26.25" customHeight="1">
      <c r="A47" s="152" t="s">
        <v>390</v>
      </c>
      <c r="B47" s="153" t="s">
        <v>386</v>
      </c>
      <c r="C47" s="133">
        <v>44362</v>
      </c>
      <c r="D47" s="134"/>
      <c r="E47" s="134"/>
      <c r="F47" s="137" t="s">
        <v>59</v>
      </c>
      <c r="G47" s="137" t="s">
        <v>279</v>
      </c>
      <c r="H47" s="95">
        <v>44364</v>
      </c>
      <c r="I47" s="267"/>
      <c r="J47" s="270"/>
      <c r="K47" s="273"/>
      <c r="L47" s="242"/>
      <c r="M47" s="242"/>
      <c r="N47" s="275"/>
    </row>
    <row r="48" spans="1:14" ht="26.25" customHeight="1" thickBot="1">
      <c r="A48" s="85" t="s">
        <v>130</v>
      </c>
      <c r="B48" s="86" t="s">
        <v>363</v>
      </c>
      <c r="C48" s="87">
        <v>44362</v>
      </c>
      <c r="D48" s="88" t="s">
        <v>132</v>
      </c>
      <c r="E48" s="88" t="s">
        <v>133</v>
      </c>
      <c r="F48" s="88" t="s">
        <v>59</v>
      </c>
      <c r="G48" s="138" t="s">
        <v>279</v>
      </c>
      <c r="H48" s="90">
        <v>44364</v>
      </c>
      <c r="I48" s="268"/>
      <c r="J48" s="271"/>
      <c r="K48" s="274"/>
      <c r="L48" s="243"/>
      <c r="M48" s="243"/>
      <c r="N48" s="276"/>
    </row>
    <row r="49" spans="1:14" ht="26.25" customHeight="1">
      <c r="A49" s="154" t="s">
        <v>278</v>
      </c>
      <c r="B49" s="155" t="s">
        <v>399</v>
      </c>
      <c r="C49" s="128">
        <v>44364</v>
      </c>
      <c r="D49" s="129"/>
      <c r="E49" s="129"/>
      <c r="F49" s="136" t="s">
        <v>395</v>
      </c>
      <c r="G49" s="136" t="s">
        <v>116</v>
      </c>
      <c r="H49" s="96">
        <v>44366</v>
      </c>
      <c r="I49" s="266" t="s">
        <v>78</v>
      </c>
      <c r="J49" s="269"/>
      <c r="K49" s="272">
        <f>K46+7</f>
        <v>44375</v>
      </c>
      <c r="L49" s="242">
        <f>K49+29</f>
        <v>44404</v>
      </c>
      <c r="M49" s="242">
        <f>K49+31</f>
        <v>44406</v>
      </c>
      <c r="N49" s="275">
        <f>K49+34</f>
        <v>44409</v>
      </c>
    </row>
    <row r="50" spans="1:14" ht="26.25" customHeight="1">
      <c r="A50" s="152" t="s">
        <v>391</v>
      </c>
      <c r="B50" s="153" t="s">
        <v>392</v>
      </c>
      <c r="C50" s="133">
        <v>44369</v>
      </c>
      <c r="D50" s="134"/>
      <c r="E50" s="134"/>
      <c r="F50" s="137" t="s">
        <v>59</v>
      </c>
      <c r="G50" s="137" t="s">
        <v>279</v>
      </c>
      <c r="H50" s="95">
        <v>44371</v>
      </c>
      <c r="I50" s="267"/>
      <c r="J50" s="270"/>
      <c r="K50" s="273"/>
      <c r="L50" s="242"/>
      <c r="M50" s="242"/>
      <c r="N50" s="275"/>
    </row>
    <row r="51" spans="1:14" ht="26.25" customHeight="1" thickBot="1">
      <c r="A51" s="85" t="s">
        <v>400</v>
      </c>
      <c r="B51" s="86" t="s">
        <v>401</v>
      </c>
      <c r="C51" s="87">
        <v>44369</v>
      </c>
      <c r="D51" s="88" t="s">
        <v>132</v>
      </c>
      <c r="E51" s="88" t="s">
        <v>133</v>
      </c>
      <c r="F51" s="88" t="s">
        <v>59</v>
      </c>
      <c r="G51" s="138" t="s">
        <v>279</v>
      </c>
      <c r="H51" s="90">
        <v>44371</v>
      </c>
      <c r="I51" s="268"/>
      <c r="J51" s="271"/>
      <c r="K51" s="274"/>
      <c r="L51" s="243"/>
      <c r="M51" s="243"/>
      <c r="N51" s="276"/>
    </row>
    <row r="52" spans="15:249" ht="14.25"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</row>
    <row r="53" spans="15:249" ht="14.25"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</row>
    <row r="54" spans="1:249" ht="19.5">
      <c r="A54" s="45" t="s">
        <v>12</v>
      </c>
      <c r="B54" s="45"/>
      <c r="C54" s="106"/>
      <c r="I54" s="158"/>
      <c r="J54" s="11" t="s">
        <v>13</v>
      </c>
      <c r="L54" s="108" t="s">
        <v>37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</row>
    <row r="55" spans="1:249" ht="19.5">
      <c r="A55" s="45" t="s">
        <v>14</v>
      </c>
      <c r="B55" s="45"/>
      <c r="C55" s="106"/>
      <c r="I55" s="158"/>
      <c r="J55" s="111" t="s">
        <v>15</v>
      </c>
      <c r="K55" s="109"/>
      <c r="L55" s="10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</row>
    <row r="56" spans="1:249" ht="20.25">
      <c r="A56" s="112"/>
      <c r="B56" s="112"/>
      <c r="C56" s="113"/>
      <c r="D56" s="106"/>
      <c r="E56" s="106"/>
      <c r="F56" s="106"/>
      <c r="G56" s="106"/>
      <c r="I56" s="158"/>
      <c r="J56" s="114" t="s">
        <v>176</v>
      </c>
      <c r="K56" s="109"/>
      <c r="L56" s="109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</row>
    <row r="57" spans="1:249" ht="20.25">
      <c r="A57" s="51" t="s">
        <v>16</v>
      </c>
      <c r="B57" s="45"/>
      <c r="C57" s="12"/>
      <c r="D57" s="106"/>
      <c r="E57" s="106"/>
      <c r="F57" s="106"/>
      <c r="G57" s="106"/>
      <c r="I57" s="158"/>
      <c r="J57" s="115" t="s">
        <v>177</v>
      </c>
      <c r="K57" s="109"/>
      <c r="L57" s="10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</row>
    <row r="58" spans="1:249" ht="19.5">
      <c r="A58" s="56" t="s">
        <v>17</v>
      </c>
      <c r="B58" s="116" t="s">
        <v>18</v>
      </c>
      <c r="C58" s="13"/>
      <c r="D58" s="113"/>
      <c r="E58" s="113"/>
      <c r="F58" s="113"/>
      <c r="G58" s="113"/>
      <c r="I58" s="158"/>
      <c r="J58" s="158"/>
      <c r="K58" s="109"/>
      <c r="L58" s="10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</row>
    <row r="59" spans="1:249" ht="24.75">
      <c r="A59" s="56" t="s">
        <v>19</v>
      </c>
      <c r="B59" s="116" t="s">
        <v>20</v>
      </c>
      <c r="C59" s="13"/>
      <c r="D59" s="106"/>
      <c r="E59" s="106"/>
      <c r="F59" s="106"/>
      <c r="G59" s="106"/>
      <c r="I59" s="117" t="s">
        <v>21</v>
      </c>
      <c r="J59" s="17" t="s">
        <v>49</v>
      </c>
      <c r="K59" s="109"/>
      <c r="L59" s="10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</row>
    <row r="60" spans="1:249" ht="24.75">
      <c r="A60" s="56" t="s">
        <v>31</v>
      </c>
      <c r="B60" s="118" t="s">
        <v>32</v>
      </c>
      <c r="C60" s="32"/>
      <c r="D60" s="14"/>
      <c r="E60" s="14"/>
      <c r="F60" s="14"/>
      <c r="G60" s="14"/>
      <c r="I60" s="117" t="s">
        <v>21</v>
      </c>
      <c r="J60" s="19" t="s">
        <v>50</v>
      </c>
      <c r="K60" s="109"/>
      <c r="L60" s="10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</row>
    <row r="61" spans="1:249" ht="24.75">
      <c r="A61" s="56" t="s">
        <v>33</v>
      </c>
      <c r="B61" s="108" t="s">
        <v>34</v>
      </c>
      <c r="C61" s="113"/>
      <c r="D61" s="15"/>
      <c r="E61" s="15"/>
      <c r="F61" s="15"/>
      <c r="G61" s="15"/>
      <c r="I61" s="117" t="s">
        <v>21</v>
      </c>
      <c r="J61" s="21" t="s">
        <v>22</v>
      </c>
      <c r="K61" s="109"/>
      <c r="L61" s="10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</row>
    <row r="62" spans="1:14" ht="24.75">
      <c r="A62" s="56" t="s">
        <v>35</v>
      </c>
      <c r="B62" s="108" t="s">
        <v>36</v>
      </c>
      <c r="C62" s="113"/>
      <c r="D62" s="32"/>
      <c r="E62" s="32"/>
      <c r="F62" s="32"/>
      <c r="G62" s="32"/>
      <c r="I62" s="117" t="s">
        <v>21</v>
      </c>
      <c r="J62" s="21" t="s">
        <v>23</v>
      </c>
      <c r="K62" s="109"/>
      <c r="L62" s="109"/>
      <c r="M62" s="1"/>
      <c r="N62" s="1"/>
    </row>
    <row r="63" spans="4:14" ht="24.75">
      <c r="D63" s="18"/>
      <c r="E63" s="18"/>
      <c r="F63" s="18"/>
      <c r="G63" s="18"/>
      <c r="I63" s="117" t="s">
        <v>21</v>
      </c>
      <c r="J63" s="21" t="s">
        <v>178</v>
      </c>
      <c r="K63" s="26"/>
      <c r="M63" s="1"/>
      <c r="N63" s="1"/>
    </row>
    <row r="64" spans="4:14" ht="24.75">
      <c r="D64" s="20"/>
      <c r="E64" s="20"/>
      <c r="F64" s="20"/>
      <c r="G64" s="20"/>
      <c r="I64" s="117" t="s">
        <v>21</v>
      </c>
      <c r="J64" s="21" t="s">
        <v>179</v>
      </c>
      <c r="K64" s="26"/>
      <c r="M64" s="1"/>
      <c r="N64" s="1"/>
    </row>
    <row r="65" spans="1:14" ht="19.5">
      <c r="A65" s="1"/>
      <c r="B65" s="1"/>
      <c r="C65" s="1"/>
      <c r="D65" s="13"/>
      <c r="E65" s="12"/>
      <c r="F65" s="12"/>
      <c r="G65" s="12"/>
      <c r="M65" s="1"/>
      <c r="N65" s="1"/>
    </row>
  </sheetData>
  <sheetProtection/>
  <mergeCells count="104">
    <mergeCell ref="I49:I51"/>
    <mergeCell ref="J49:J51"/>
    <mergeCell ref="K49:K51"/>
    <mergeCell ref="L49:L51"/>
    <mergeCell ref="M49:M51"/>
    <mergeCell ref="N49:N51"/>
    <mergeCell ref="I31:I33"/>
    <mergeCell ref="J31:J33"/>
    <mergeCell ref="K31:K33"/>
    <mergeCell ref="L31:L33"/>
    <mergeCell ref="M31:M33"/>
    <mergeCell ref="N31:N33"/>
    <mergeCell ref="I28:I30"/>
    <mergeCell ref="J28:J30"/>
    <mergeCell ref="K28:K30"/>
    <mergeCell ref="L28:L30"/>
    <mergeCell ref="M28:M30"/>
    <mergeCell ref="N28:N30"/>
    <mergeCell ref="I25:I27"/>
    <mergeCell ref="J25:J27"/>
    <mergeCell ref="K25:K27"/>
    <mergeCell ref="L25:L27"/>
    <mergeCell ref="M25:M27"/>
    <mergeCell ref="N25:N27"/>
    <mergeCell ref="I22:I24"/>
    <mergeCell ref="J22:J24"/>
    <mergeCell ref="K22:K24"/>
    <mergeCell ref="L22:L24"/>
    <mergeCell ref="M22:M24"/>
    <mergeCell ref="N22:N24"/>
    <mergeCell ref="I19:I21"/>
    <mergeCell ref="J19:J21"/>
    <mergeCell ref="K19:K21"/>
    <mergeCell ref="L19:L21"/>
    <mergeCell ref="M19:M21"/>
    <mergeCell ref="N19:N21"/>
    <mergeCell ref="A5:A6"/>
    <mergeCell ref="B5:B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K5:K6"/>
    <mergeCell ref="I16:I18"/>
    <mergeCell ref="J16:J18"/>
    <mergeCell ref="K16:K18"/>
    <mergeCell ref="L16:L18"/>
    <mergeCell ref="M16:M18"/>
    <mergeCell ref="N16:N18"/>
    <mergeCell ref="I7:I9"/>
    <mergeCell ref="J7:J9"/>
    <mergeCell ref="K7:K9"/>
    <mergeCell ref="L7:L9"/>
    <mergeCell ref="M7:M9"/>
    <mergeCell ref="N7:N9"/>
    <mergeCell ref="I10:I12"/>
    <mergeCell ref="J10:J12"/>
    <mergeCell ref="K10:K12"/>
    <mergeCell ref="L10:L12"/>
    <mergeCell ref="M10:M12"/>
    <mergeCell ref="N10:N12"/>
    <mergeCell ref="I13:I15"/>
    <mergeCell ref="J13:J15"/>
    <mergeCell ref="K13:K15"/>
    <mergeCell ref="L13:L15"/>
    <mergeCell ref="M13:M15"/>
    <mergeCell ref="N13:N15"/>
    <mergeCell ref="I34:I36"/>
    <mergeCell ref="J34:J36"/>
    <mergeCell ref="K34:K36"/>
    <mergeCell ref="L34:L36"/>
    <mergeCell ref="M34:M36"/>
    <mergeCell ref="N34:N36"/>
    <mergeCell ref="I37:I39"/>
    <mergeCell ref="J37:J39"/>
    <mergeCell ref="K37:K39"/>
    <mergeCell ref="L37:L39"/>
    <mergeCell ref="M37:M39"/>
    <mergeCell ref="N37:N39"/>
    <mergeCell ref="I40:I42"/>
    <mergeCell ref="J40:J42"/>
    <mergeCell ref="K40:K42"/>
    <mergeCell ref="L40:L42"/>
    <mergeCell ref="M40:M42"/>
    <mergeCell ref="N40:N42"/>
    <mergeCell ref="I43:I45"/>
    <mergeCell ref="J43:J45"/>
    <mergeCell ref="K43:K45"/>
    <mergeCell ref="L43:L45"/>
    <mergeCell ref="M43:M45"/>
    <mergeCell ref="N43:N45"/>
    <mergeCell ref="I46:I48"/>
    <mergeCell ref="J46:J48"/>
    <mergeCell ref="K46:K48"/>
    <mergeCell ref="L46:L48"/>
    <mergeCell ref="M46:M48"/>
    <mergeCell ref="N46:N48"/>
  </mergeCells>
  <hyperlinks>
    <hyperlink ref="B61" r:id="rId1" display="https://vn.one-line.com/standard-page/demurrage-and-detention-free-time-and-charges"/>
    <hyperlink ref="B62" r:id="rId2" display="https://vn.one-line.com/standard-page/local-charges-and-tariff"/>
    <hyperlink ref="L54" r:id="rId3" display="http://www.vn.one-line.com/"/>
    <hyperlink ref="B59" r:id="rId4" display="https://ecomm.one-line.com/ecom/CUP_HOM_3005.do?sessLocale=en"/>
    <hyperlink ref="B58" r:id="rId5" display="https://www.one-line.com/en/vessels "/>
    <hyperlink ref="J62" r:id="rId6" display="mailto:vn.sgn.exdoc@one-line.com"/>
    <hyperlink ref="J61" r:id="rId7" display="mailto:vn.sgn.ofs.si@one-line.com"/>
  </hyperlinks>
  <printOptions horizontalCentered="1"/>
  <pageMargins left="0" right="0" top="1.5" bottom="0" header="0" footer="0"/>
  <pageSetup fitToHeight="1" fitToWidth="1" horizontalDpi="600" verticalDpi="600" orientation="landscape" paperSize="9" scale="34" r:id="rId9"/>
  <rowBreaks count="1" manualBreakCount="1">
    <brk id="4" max="13" man="1"/>
  </rowBreaks>
  <colBreaks count="2" manualBreakCount="2">
    <brk id="9" max="55" man="1"/>
    <brk id="14" max="65535" man="1"/>
  </colBreaks>
  <drawing r:id="rId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66"/>
  <sheetViews>
    <sheetView showGridLines="0" view="pageBreakPreview" zoomScale="50" zoomScaleNormal="50" zoomScaleSheetLayoutView="50" zoomScalePageLayoutView="0" workbookViewId="0" topLeftCell="A1">
      <pane ySplit="6" topLeftCell="A43" activePane="bottomLeft" state="frozen"/>
      <selection pane="topLeft" activeCell="A1" sqref="A1"/>
      <selection pane="bottomLeft" activeCell="I52" sqref="I52:I54"/>
    </sheetView>
  </sheetViews>
  <sheetFormatPr defaultColWidth="9.140625" defaultRowHeight="15"/>
  <cols>
    <col min="1" max="1" width="39.140625" style="0" customWidth="1"/>
    <col min="2" max="2" width="12.421875" style="0" customWidth="1"/>
    <col min="3" max="4" width="21.421875" style="0" customWidth="1"/>
    <col min="5" max="5" width="24.7109375" style="0" customWidth="1"/>
    <col min="6" max="6" width="21.421875" style="0" customWidth="1"/>
    <col min="7" max="7" width="24.7109375" style="0" customWidth="1"/>
    <col min="8" max="8" width="21.28125" style="0" customWidth="1"/>
    <col min="9" max="9" width="50.8515625" style="0" customWidth="1"/>
    <col min="10" max="10" width="13.8515625" style="26" customWidth="1"/>
    <col min="11" max="13" width="22.8515625" style="0" customWidth="1"/>
    <col min="14" max="14" width="31.00390625" style="0" customWidth="1"/>
  </cols>
  <sheetData>
    <row r="1" spans="1:69" ht="15.75">
      <c r="A1" s="1"/>
      <c r="B1" s="1"/>
      <c r="C1" s="1"/>
      <c r="D1" s="1"/>
      <c r="E1" s="1"/>
      <c r="F1" s="1"/>
      <c r="G1" s="1"/>
      <c r="H1" s="1"/>
      <c r="I1" s="1"/>
      <c r="J1" s="10"/>
      <c r="K1" s="91"/>
      <c r="L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ht="23.25" customHeight="1">
      <c r="A2" s="2"/>
      <c r="B2" s="2"/>
      <c r="C2" s="3"/>
      <c r="D2" s="3"/>
      <c r="E2" s="73"/>
      <c r="F2" s="3"/>
      <c r="G2" s="3"/>
      <c r="H2" s="3"/>
      <c r="I2" s="3"/>
      <c r="J2" s="10" t="s">
        <v>377</v>
      </c>
      <c r="K2" s="3"/>
      <c r="L2" s="3"/>
      <c r="M2" s="1"/>
      <c r="N2" s="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ht="42" customHeight="1">
      <c r="A3" s="2"/>
      <c r="B3" s="2"/>
      <c r="D3" s="157" t="s">
        <v>29</v>
      </c>
      <c r="F3" s="6"/>
      <c r="H3" s="6"/>
      <c r="J3" s="24"/>
      <c r="K3" s="44"/>
      <c r="L3" s="6"/>
      <c r="M3" s="1"/>
      <c r="N3" s="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24.75" customHeight="1" thickBot="1">
      <c r="A4" s="2"/>
      <c r="B4" s="2"/>
      <c r="C4" s="5"/>
      <c r="D4" s="5"/>
      <c r="E4" s="8"/>
      <c r="F4" s="8"/>
      <c r="G4" s="8"/>
      <c r="H4" s="8"/>
      <c r="I4" s="8"/>
      <c r="J4" s="25"/>
      <c r="K4" s="8"/>
      <c r="L4" s="8"/>
      <c r="M4" s="4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30" customHeight="1" thickTop="1">
      <c r="A5" s="287" t="s">
        <v>51</v>
      </c>
      <c r="B5" s="289" t="s">
        <v>11</v>
      </c>
      <c r="C5" s="207" t="s">
        <v>0</v>
      </c>
      <c r="D5" s="209" t="s">
        <v>1</v>
      </c>
      <c r="E5" s="209" t="s">
        <v>2</v>
      </c>
      <c r="F5" s="209" t="s">
        <v>3</v>
      </c>
      <c r="G5" s="209" t="s">
        <v>7</v>
      </c>
      <c r="H5" s="207" t="s">
        <v>62</v>
      </c>
      <c r="I5" s="281" t="s">
        <v>115</v>
      </c>
      <c r="J5" s="298" t="s">
        <v>5</v>
      </c>
      <c r="K5" s="296" t="s">
        <v>175</v>
      </c>
      <c r="L5" s="277" t="s">
        <v>24</v>
      </c>
      <c r="M5" s="277" t="s">
        <v>25</v>
      </c>
      <c r="N5" s="279" t="s">
        <v>8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</row>
    <row r="6" spans="1:69" ht="33" customHeight="1" thickBot="1">
      <c r="A6" s="288"/>
      <c r="B6" s="282"/>
      <c r="C6" s="208"/>
      <c r="D6" s="210"/>
      <c r="E6" s="210"/>
      <c r="F6" s="210"/>
      <c r="G6" s="210"/>
      <c r="H6" s="208"/>
      <c r="I6" s="282"/>
      <c r="J6" s="299"/>
      <c r="K6" s="297"/>
      <c r="L6" s="294"/>
      <c r="M6" s="294"/>
      <c r="N6" s="295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</row>
    <row r="7" spans="1:14" ht="26.25" customHeight="1" hidden="1" thickBot="1">
      <c r="A7" s="79" t="s">
        <v>327</v>
      </c>
      <c r="B7" s="80" t="s">
        <v>227</v>
      </c>
      <c r="C7" s="81">
        <v>44263</v>
      </c>
      <c r="D7" s="82" t="s">
        <v>272</v>
      </c>
      <c r="E7" s="82" t="s">
        <v>273</v>
      </c>
      <c r="F7" s="82" t="s">
        <v>6</v>
      </c>
      <c r="G7" s="83" t="s">
        <v>59</v>
      </c>
      <c r="H7" s="84">
        <v>44265</v>
      </c>
      <c r="I7" s="292" t="s">
        <v>270</v>
      </c>
      <c r="J7" s="300" t="s">
        <v>224</v>
      </c>
      <c r="K7" s="290">
        <v>44273</v>
      </c>
      <c r="L7" s="290">
        <f>K7+25</f>
        <v>44298</v>
      </c>
      <c r="M7" s="290">
        <f>K7+27</f>
        <v>44300</v>
      </c>
      <c r="N7" s="291">
        <f>K7+30</f>
        <v>44303</v>
      </c>
    </row>
    <row r="8" spans="1:14" ht="26.25" customHeight="1" hidden="1" thickBot="1">
      <c r="A8" s="152" t="s">
        <v>369</v>
      </c>
      <c r="B8" s="153" t="s">
        <v>333</v>
      </c>
      <c r="C8" s="133">
        <v>44264</v>
      </c>
      <c r="D8" s="134" t="s">
        <v>132</v>
      </c>
      <c r="E8" s="134" t="s">
        <v>133</v>
      </c>
      <c r="F8" s="137" t="s">
        <v>59</v>
      </c>
      <c r="G8" s="137" t="s">
        <v>279</v>
      </c>
      <c r="H8" s="95">
        <v>44266</v>
      </c>
      <c r="I8" s="292"/>
      <c r="J8" s="293"/>
      <c r="K8" s="290"/>
      <c r="L8" s="290"/>
      <c r="M8" s="290"/>
      <c r="N8" s="291"/>
    </row>
    <row r="9" spans="1:14" ht="26.25" customHeight="1" hidden="1" thickBot="1">
      <c r="A9" s="85" t="s">
        <v>63</v>
      </c>
      <c r="B9" s="86"/>
      <c r="C9" s="87">
        <v>44268</v>
      </c>
      <c r="D9" s="88" t="s">
        <v>330</v>
      </c>
      <c r="E9" s="88" t="s">
        <v>331</v>
      </c>
      <c r="F9" s="138" t="s">
        <v>6</v>
      </c>
      <c r="G9" s="138" t="s">
        <v>118</v>
      </c>
      <c r="H9" s="90">
        <v>44270</v>
      </c>
      <c r="I9" s="292"/>
      <c r="J9" s="293"/>
      <c r="K9" s="290"/>
      <c r="L9" s="290"/>
      <c r="M9" s="290"/>
      <c r="N9" s="291"/>
    </row>
    <row r="10" spans="1:14" ht="26.25" customHeight="1" hidden="1" thickBot="1">
      <c r="A10" s="79" t="s">
        <v>63</v>
      </c>
      <c r="B10" s="80"/>
      <c r="C10" s="81">
        <v>44270</v>
      </c>
      <c r="D10" s="82" t="s">
        <v>272</v>
      </c>
      <c r="E10" s="82" t="s">
        <v>273</v>
      </c>
      <c r="F10" s="82" t="s">
        <v>6</v>
      </c>
      <c r="G10" s="83" t="s">
        <v>59</v>
      </c>
      <c r="H10" s="84">
        <v>44272</v>
      </c>
      <c r="I10" s="292" t="s">
        <v>63</v>
      </c>
      <c r="J10" s="293"/>
      <c r="K10" s="290">
        <f>K7+7</f>
        <v>44280</v>
      </c>
      <c r="L10" s="290">
        <f>K10+25</f>
        <v>44305</v>
      </c>
      <c r="M10" s="290">
        <f>K10+27</f>
        <v>44307</v>
      </c>
      <c r="N10" s="291">
        <f>K10+30</f>
        <v>44310</v>
      </c>
    </row>
    <row r="11" spans="1:14" ht="26.25" customHeight="1" hidden="1" thickBot="1">
      <c r="A11" s="152" t="s">
        <v>285</v>
      </c>
      <c r="B11" s="153" t="s">
        <v>214</v>
      </c>
      <c r="C11" s="133">
        <v>44271</v>
      </c>
      <c r="D11" s="134" t="s">
        <v>132</v>
      </c>
      <c r="E11" s="134" t="s">
        <v>133</v>
      </c>
      <c r="F11" s="137" t="s">
        <v>59</v>
      </c>
      <c r="G11" s="137" t="s">
        <v>279</v>
      </c>
      <c r="H11" s="95">
        <v>44273</v>
      </c>
      <c r="I11" s="292"/>
      <c r="J11" s="293"/>
      <c r="K11" s="290"/>
      <c r="L11" s="290"/>
      <c r="M11" s="290"/>
      <c r="N11" s="291"/>
    </row>
    <row r="12" spans="1:14" ht="26.25" customHeight="1" hidden="1" thickBot="1">
      <c r="A12" s="85" t="s">
        <v>61</v>
      </c>
      <c r="B12" s="86" t="s">
        <v>207</v>
      </c>
      <c r="C12" s="87">
        <v>44275</v>
      </c>
      <c r="D12" s="88" t="s">
        <v>330</v>
      </c>
      <c r="E12" s="88" t="s">
        <v>331</v>
      </c>
      <c r="F12" s="138" t="s">
        <v>6</v>
      </c>
      <c r="G12" s="138" t="s">
        <v>118</v>
      </c>
      <c r="H12" s="90">
        <v>44277</v>
      </c>
      <c r="I12" s="292"/>
      <c r="J12" s="293"/>
      <c r="K12" s="290"/>
      <c r="L12" s="290"/>
      <c r="M12" s="290"/>
      <c r="N12" s="291"/>
    </row>
    <row r="13" spans="1:14" ht="26.25" customHeight="1" hidden="1" thickBot="1">
      <c r="A13" s="79" t="s">
        <v>365</v>
      </c>
      <c r="B13" s="80" t="s">
        <v>257</v>
      </c>
      <c r="C13" s="81">
        <v>44277</v>
      </c>
      <c r="D13" s="82" t="s">
        <v>272</v>
      </c>
      <c r="E13" s="82" t="s">
        <v>273</v>
      </c>
      <c r="F13" s="82" t="s">
        <v>6</v>
      </c>
      <c r="G13" s="83" t="s">
        <v>59</v>
      </c>
      <c r="H13" s="84">
        <v>44279</v>
      </c>
      <c r="I13" s="292" t="s">
        <v>326</v>
      </c>
      <c r="J13" s="293" t="s">
        <v>261</v>
      </c>
      <c r="K13" s="290">
        <f>K10+7</f>
        <v>44287</v>
      </c>
      <c r="L13" s="290">
        <f>K13+25</f>
        <v>44312</v>
      </c>
      <c r="M13" s="290">
        <f>K13+27</f>
        <v>44314</v>
      </c>
      <c r="N13" s="291">
        <f>K13+30</f>
        <v>44317</v>
      </c>
    </row>
    <row r="14" spans="1:14" ht="26.25" customHeight="1" hidden="1" thickBot="1">
      <c r="A14" s="152" t="s">
        <v>131</v>
      </c>
      <c r="B14" s="153" t="s">
        <v>281</v>
      </c>
      <c r="C14" s="133">
        <v>44278</v>
      </c>
      <c r="D14" s="134" t="s">
        <v>132</v>
      </c>
      <c r="E14" s="134" t="s">
        <v>133</v>
      </c>
      <c r="F14" s="137" t="s">
        <v>59</v>
      </c>
      <c r="G14" s="137" t="s">
        <v>279</v>
      </c>
      <c r="H14" s="95">
        <v>44280</v>
      </c>
      <c r="I14" s="292"/>
      <c r="J14" s="293"/>
      <c r="K14" s="290"/>
      <c r="L14" s="290"/>
      <c r="M14" s="290"/>
      <c r="N14" s="291"/>
    </row>
    <row r="15" spans="1:14" ht="26.25" customHeight="1" hidden="1" thickBot="1">
      <c r="A15" s="85" t="s">
        <v>278</v>
      </c>
      <c r="B15" s="86" t="s">
        <v>231</v>
      </c>
      <c r="C15" s="87">
        <v>44282</v>
      </c>
      <c r="D15" s="88" t="s">
        <v>330</v>
      </c>
      <c r="E15" s="88" t="s">
        <v>331</v>
      </c>
      <c r="F15" s="138" t="s">
        <v>6</v>
      </c>
      <c r="G15" s="138" t="s">
        <v>118</v>
      </c>
      <c r="H15" s="90">
        <v>44284</v>
      </c>
      <c r="I15" s="292"/>
      <c r="J15" s="293"/>
      <c r="K15" s="290"/>
      <c r="L15" s="290"/>
      <c r="M15" s="290"/>
      <c r="N15" s="291"/>
    </row>
    <row r="16" spans="1:14" ht="26.25" customHeight="1" hidden="1" thickBot="1">
      <c r="A16" s="79" t="s">
        <v>229</v>
      </c>
      <c r="B16" s="80" t="s">
        <v>256</v>
      </c>
      <c r="C16" s="81">
        <v>44284</v>
      </c>
      <c r="D16" s="82" t="s">
        <v>272</v>
      </c>
      <c r="E16" s="82" t="s">
        <v>273</v>
      </c>
      <c r="F16" s="82" t="s">
        <v>6</v>
      </c>
      <c r="G16" s="83" t="s">
        <v>59</v>
      </c>
      <c r="H16" s="84">
        <v>44286</v>
      </c>
      <c r="I16" s="292" t="s">
        <v>312</v>
      </c>
      <c r="J16" s="293" t="s">
        <v>296</v>
      </c>
      <c r="K16" s="290">
        <f>K13+7</f>
        <v>44294</v>
      </c>
      <c r="L16" s="290">
        <f>K16+25</f>
        <v>44319</v>
      </c>
      <c r="M16" s="290">
        <f>K16+27</f>
        <v>44321</v>
      </c>
      <c r="N16" s="291">
        <f>K16+30</f>
        <v>44324</v>
      </c>
    </row>
    <row r="17" spans="1:14" ht="26.25" customHeight="1" hidden="1" thickBot="1">
      <c r="A17" s="152" t="s">
        <v>220</v>
      </c>
      <c r="B17" s="153" t="s">
        <v>370</v>
      </c>
      <c r="C17" s="133">
        <v>44285</v>
      </c>
      <c r="D17" s="134" t="s">
        <v>132</v>
      </c>
      <c r="E17" s="134" t="s">
        <v>133</v>
      </c>
      <c r="F17" s="137" t="s">
        <v>59</v>
      </c>
      <c r="G17" s="137" t="s">
        <v>279</v>
      </c>
      <c r="H17" s="95">
        <v>44287</v>
      </c>
      <c r="I17" s="292"/>
      <c r="J17" s="293"/>
      <c r="K17" s="290"/>
      <c r="L17" s="290"/>
      <c r="M17" s="290"/>
      <c r="N17" s="291"/>
    </row>
    <row r="18" spans="1:14" ht="26.25" customHeight="1" hidden="1" thickBot="1">
      <c r="A18" s="85" t="s">
        <v>259</v>
      </c>
      <c r="B18" s="86" t="s">
        <v>187</v>
      </c>
      <c r="C18" s="87">
        <v>44289</v>
      </c>
      <c r="D18" s="88" t="s">
        <v>330</v>
      </c>
      <c r="E18" s="88" t="s">
        <v>331</v>
      </c>
      <c r="F18" s="138" t="s">
        <v>6</v>
      </c>
      <c r="G18" s="138" t="s">
        <v>118</v>
      </c>
      <c r="H18" s="90">
        <v>44291</v>
      </c>
      <c r="I18" s="292"/>
      <c r="J18" s="293"/>
      <c r="K18" s="290"/>
      <c r="L18" s="290"/>
      <c r="M18" s="290"/>
      <c r="N18" s="291"/>
    </row>
    <row r="19" spans="1:14" ht="26.25" customHeight="1" thickBot="1">
      <c r="A19" s="79" t="s">
        <v>259</v>
      </c>
      <c r="B19" s="80" t="s">
        <v>187</v>
      </c>
      <c r="C19" s="81">
        <v>44289</v>
      </c>
      <c r="D19" s="82" t="s">
        <v>330</v>
      </c>
      <c r="E19" s="82" t="s">
        <v>331</v>
      </c>
      <c r="F19" s="82" t="s">
        <v>6</v>
      </c>
      <c r="G19" s="83" t="s">
        <v>118</v>
      </c>
      <c r="H19" s="84">
        <v>44291</v>
      </c>
      <c r="I19" s="292" t="s">
        <v>404</v>
      </c>
      <c r="J19" s="293" t="s">
        <v>405</v>
      </c>
      <c r="K19" s="290">
        <v>44298</v>
      </c>
      <c r="L19" s="290">
        <f>K19+25</f>
        <v>44323</v>
      </c>
      <c r="M19" s="290">
        <f>K19+27</f>
        <v>44325</v>
      </c>
      <c r="N19" s="291">
        <f>K19+30</f>
        <v>44328</v>
      </c>
    </row>
    <row r="20" spans="1:14" ht="26.25" customHeight="1" thickBot="1">
      <c r="A20" s="152" t="s">
        <v>63</v>
      </c>
      <c r="B20" s="153" t="s">
        <v>366</v>
      </c>
      <c r="C20" s="133">
        <v>44291</v>
      </c>
      <c r="D20" s="134" t="s">
        <v>272</v>
      </c>
      <c r="E20" s="134" t="s">
        <v>273</v>
      </c>
      <c r="F20" s="137" t="s">
        <v>6</v>
      </c>
      <c r="G20" s="137" t="s">
        <v>59</v>
      </c>
      <c r="H20" s="95">
        <v>44293</v>
      </c>
      <c r="I20" s="292"/>
      <c r="J20" s="293"/>
      <c r="K20" s="290"/>
      <c r="L20" s="290"/>
      <c r="M20" s="290"/>
      <c r="N20" s="291"/>
    </row>
    <row r="21" spans="1:14" ht="26.25" customHeight="1" thickBot="1">
      <c r="A21" s="85" t="s">
        <v>280</v>
      </c>
      <c r="B21" s="86" t="s">
        <v>363</v>
      </c>
      <c r="C21" s="87">
        <v>44292</v>
      </c>
      <c r="D21" s="88" t="s">
        <v>132</v>
      </c>
      <c r="E21" s="88" t="s">
        <v>133</v>
      </c>
      <c r="F21" s="138" t="s">
        <v>59</v>
      </c>
      <c r="G21" s="138" t="s">
        <v>279</v>
      </c>
      <c r="H21" s="90">
        <v>44294</v>
      </c>
      <c r="I21" s="292"/>
      <c r="J21" s="293"/>
      <c r="K21" s="290"/>
      <c r="L21" s="290"/>
      <c r="M21" s="290"/>
      <c r="N21" s="291"/>
    </row>
    <row r="22" spans="1:14" ht="26.25" customHeight="1" thickBot="1">
      <c r="A22" s="79" t="s">
        <v>367</v>
      </c>
      <c r="B22" s="80" t="s">
        <v>221</v>
      </c>
      <c r="C22" s="81">
        <v>44298</v>
      </c>
      <c r="D22" s="82" t="s">
        <v>272</v>
      </c>
      <c r="E22" s="82" t="s">
        <v>273</v>
      </c>
      <c r="F22" s="82" t="s">
        <v>6</v>
      </c>
      <c r="G22" s="83" t="s">
        <v>59</v>
      </c>
      <c r="H22" s="84">
        <v>44300</v>
      </c>
      <c r="I22" s="292" t="s">
        <v>246</v>
      </c>
      <c r="J22" s="293" t="s">
        <v>334</v>
      </c>
      <c r="K22" s="290">
        <v>44308</v>
      </c>
      <c r="L22" s="290">
        <f>K22+25</f>
        <v>44333</v>
      </c>
      <c r="M22" s="290">
        <f>K22+27</f>
        <v>44335</v>
      </c>
      <c r="N22" s="291">
        <f>K22+30</f>
        <v>44338</v>
      </c>
    </row>
    <row r="23" spans="1:14" ht="26.25" customHeight="1" thickBot="1">
      <c r="A23" s="152" t="s">
        <v>220</v>
      </c>
      <c r="B23" s="153" t="s">
        <v>370</v>
      </c>
      <c r="C23" s="133">
        <v>44299</v>
      </c>
      <c r="D23" s="134" t="s">
        <v>132</v>
      </c>
      <c r="E23" s="134" t="s">
        <v>133</v>
      </c>
      <c r="F23" s="137" t="s">
        <v>59</v>
      </c>
      <c r="G23" s="137" t="s">
        <v>279</v>
      </c>
      <c r="H23" s="95">
        <v>44301</v>
      </c>
      <c r="I23" s="292"/>
      <c r="J23" s="293"/>
      <c r="K23" s="290"/>
      <c r="L23" s="290"/>
      <c r="M23" s="290"/>
      <c r="N23" s="291"/>
    </row>
    <row r="24" spans="1:14" ht="26.25" customHeight="1" thickBot="1">
      <c r="A24" s="85" t="s">
        <v>63</v>
      </c>
      <c r="B24" s="86"/>
      <c r="C24" s="87">
        <v>44303</v>
      </c>
      <c r="D24" s="88" t="s">
        <v>330</v>
      </c>
      <c r="E24" s="88" t="s">
        <v>331</v>
      </c>
      <c r="F24" s="138" t="s">
        <v>6</v>
      </c>
      <c r="G24" s="138" t="s">
        <v>118</v>
      </c>
      <c r="H24" s="90">
        <v>44305</v>
      </c>
      <c r="I24" s="292"/>
      <c r="J24" s="293"/>
      <c r="K24" s="290"/>
      <c r="L24" s="290"/>
      <c r="M24" s="290"/>
      <c r="N24" s="291"/>
    </row>
    <row r="25" spans="1:14" ht="26.25" customHeight="1" thickBot="1">
      <c r="A25" s="79" t="s">
        <v>228</v>
      </c>
      <c r="B25" s="80" t="s">
        <v>274</v>
      </c>
      <c r="C25" s="81">
        <v>44305</v>
      </c>
      <c r="D25" s="82" t="s">
        <v>272</v>
      </c>
      <c r="E25" s="82" t="s">
        <v>273</v>
      </c>
      <c r="F25" s="82" t="s">
        <v>6</v>
      </c>
      <c r="G25" s="83" t="s">
        <v>59</v>
      </c>
      <c r="H25" s="84">
        <v>44307</v>
      </c>
      <c r="I25" s="292" t="s">
        <v>80</v>
      </c>
      <c r="J25" s="293" t="s">
        <v>360</v>
      </c>
      <c r="K25" s="290">
        <f>K22+7</f>
        <v>44315</v>
      </c>
      <c r="L25" s="290">
        <f>K25+25</f>
        <v>44340</v>
      </c>
      <c r="M25" s="290">
        <f>K25+27</f>
        <v>44342</v>
      </c>
      <c r="N25" s="291">
        <f>K25+30</f>
        <v>44345</v>
      </c>
    </row>
    <row r="26" spans="1:14" ht="26.25" customHeight="1" thickBot="1">
      <c r="A26" s="152" t="s">
        <v>332</v>
      </c>
      <c r="B26" s="153" t="s">
        <v>316</v>
      </c>
      <c r="C26" s="133">
        <v>44306</v>
      </c>
      <c r="D26" s="134" t="s">
        <v>132</v>
      </c>
      <c r="E26" s="134" t="s">
        <v>133</v>
      </c>
      <c r="F26" s="137" t="s">
        <v>59</v>
      </c>
      <c r="G26" s="137" t="s">
        <v>279</v>
      </c>
      <c r="H26" s="95">
        <v>44308</v>
      </c>
      <c r="I26" s="292"/>
      <c r="J26" s="293"/>
      <c r="K26" s="290"/>
      <c r="L26" s="290"/>
      <c r="M26" s="290"/>
      <c r="N26" s="291"/>
    </row>
    <row r="27" spans="1:14" ht="26.25" customHeight="1" thickBot="1">
      <c r="A27" s="85" t="s">
        <v>297</v>
      </c>
      <c r="B27" s="86" t="s">
        <v>215</v>
      </c>
      <c r="C27" s="87">
        <v>44310</v>
      </c>
      <c r="D27" s="88" t="s">
        <v>330</v>
      </c>
      <c r="E27" s="88" t="s">
        <v>331</v>
      </c>
      <c r="F27" s="138" t="s">
        <v>6</v>
      </c>
      <c r="G27" s="138" t="s">
        <v>118</v>
      </c>
      <c r="H27" s="90">
        <v>44312</v>
      </c>
      <c r="I27" s="292"/>
      <c r="J27" s="293"/>
      <c r="K27" s="290"/>
      <c r="L27" s="290"/>
      <c r="M27" s="290"/>
      <c r="N27" s="291"/>
    </row>
    <row r="28" spans="1:14" ht="26.25" customHeight="1" thickBot="1">
      <c r="A28" s="79" t="s">
        <v>63</v>
      </c>
      <c r="B28" s="80" t="s">
        <v>366</v>
      </c>
      <c r="C28" s="81">
        <v>44312</v>
      </c>
      <c r="D28" s="82" t="s">
        <v>272</v>
      </c>
      <c r="E28" s="82" t="s">
        <v>273</v>
      </c>
      <c r="F28" s="82" t="s">
        <v>6</v>
      </c>
      <c r="G28" s="83" t="s">
        <v>59</v>
      </c>
      <c r="H28" s="84">
        <v>44314</v>
      </c>
      <c r="I28" s="292" t="s">
        <v>80</v>
      </c>
      <c r="J28" s="293" t="s">
        <v>248</v>
      </c>
      <c r="K28" s="290">
        <f>K25+7</f>
        <v>44322</v>
      </c>
      <c r="L28" s="290">
        <f>K28+25</f>
        <v>44347</v>
      </c>
      <c r="M28" s="290">
        <f>K28+27</f>
        <v>44349</v>
      </c>
      <c r="N28" s="291">
        <f>K28+30</f>
        <v>44352</v>
      </c>
    </row>
    <row r="29" spans="1:14" ht="26.25" customHeight="1" thickBot="1">
      <c r="A29" s="152" t="s">
        <v>394</v>
      </c>
      <c r="B29" s="153" t="s">
        <v>258</v>
      </c>
      <c r="C29" s="133">
        <v>44313</v>
      </c>
      <c r="D29" s="134" t="s">
        <v>132</v>
      </c>
      <c r="E29" s="134" t="s">
        <v>133</v>
      </c>
      <c r="F29" s="137" t="s">
        <v>59</v>
      </c>
      <c r="G29" s="137" t="s">
        <v>279</v>
      </c>
      <c r="H29" s="95">
        <v>44315</v>
      </c>
      <c r="I29" s="292"/>
      <c r="J29" s="293"/>
      <c r="K29" s="290"/>
      <c r="L29" s="290"/>
      <c r="M29" s="290"/>
      <c r="N29" s="291"/>
    </row>
    <row r="30" spans="1:14" ht="26.25" customHeight="1" thickBot="1">
      <c r="A30" s="85" t="s">
        <v>320</v>
      </c>
      <c r="B30" s="86" t="s">
        <v>317</v>
      </c>
      <c r="C30" s="87">
        <v>44317</v>
      </c>
      <c r="D30" s="88" t="s">
        <v>330</v>
      </c>
      <c r="E30" s="88" t="s">
        <v>331</v>
      </c>
      <c r="F30" s="138" t="s">
        <v>6</v>
      </c>
      <c r="G30" s="138" t="s">
        <v>118</v>
      </c>
      <c r="H30" s="90">
        <v>44319</v>
      </c>
      <c r="I30" s="292"/>
      <c r="J30" s="293"/>
      <c r="K30" s="290"/>
      <c r="L30" s="290"/>
      <c r="M30" s="290"/>
      <c r="N30" s="291"/>
    </row>
    <row r="31" spans="1:14" ht="26.25" customHeight="1" thickBot="1">
      <c r="A31" s="79" t="s">
        <v>383</v>
      </c>
      <c r="B31" s="80" t="s">
        <v>384</v>
      </c>
      <c r="C31" s="81">
        <v>44319</v>
      </c>
      <c r="D31" s="82" t="s">
        <v>272</v>
      </c>
      <c r="E31" s="82" t="s">
        <v>273</v>
      </c>
      <c r="F31" s="82" t="s">
        <v>6</v>
      </c>
      <c r="G31" s="83" t="s">
        <v>59</v>
      </c>
      <c r="H31" s="84">
        <v>44321</v>
      </c>
      <c r="I31" s="292" t="s">
        <v>124</v>
      </c>
      <c r="J31" s="293" t="s">
        <v>308</v>
      </c>
      <c r="K31" s="290">
        <f>K28+7</f>
        <v>44329</v>
      </c>
      <c r="L31" s="290">
        <f>K31+25</f>
        <v>44354</v>
      </c>
      <c r="M31" s="290">
        <f>K31+27</f>
        <v>44356</v>
      </c>
      <c r="N31" s="291">
        <f>K31+30</f>
        <v>44359</v>
      </c>
    </row>
    <row r="32" spans="1:14" ht="26.25" customHeight="1" thickBot="1">
      <c r="A32" s="152" t="s">
        <v>307</v>
      </c>
      <c r="B32" s="153" t="s">
        <v>242</v>
      </c>
      <c r="C32" s="133">
        <v>44320</v>
      </c>
      <c r="D32" s="134" t="s">
        <v>132</v>
      </c>
      <c r="E32" s="134" t="s">
        <v>133</v>
      </c>
      <c r="F32" s="137" t="s">
        <v>59</v>
      </c>
      <c r="G32" s="137" t="s">
        <v>279</v>
      </c>
      <c r="H32" s="95">
        <v>44322</v>
      </c>
      <c r="I32" s="292"/>
      <c r="J32" s="293"/>
      <c r="K32" s="290"/>
      <c r="L32" s="290"/>
      <c r="M32" s="290"/>
      <c r="N32" s="291"/>
    </row>
    <row r="33" spans="1:14" ht="26.25" customHeight="1" thickBot="1">
      <c r="A33" s="85" t="s">
        <v>284</v>
      </c>
      <c r="B33" s="86" t="s">
        <v>368</v>
      </c>
      <c r="C33" s="87">
        <v>44324</v>
      </c>
      <c r="D33" s="88" t="s">
        <v>330</v>
      </c>
      <c r="E33" s="88" t="s">
        <v>331</v>
      </c>
      <c r="F33" s="138" t="s">
        <v>6</v>
      </c>
      <c r="G33" s="138" t="s">
        <v>118</v>
      </c>
      <c r="H33" s="90">
        <v>44326</v>
      </c>
      <c r="I33" s="292"/>
      <c r="J33" s="293"/>
      <c r="K33" s="290"/>
      <c r="L33" s="290"/>
      <c r="M33" s="290"/>
      <c r="N33" s="291"/>
    </row>
    <row r="34" spans="1:14" ht="26.25" customHeight="1" thickBot="1">
      <c r="A34" s="79" t="s">
        <v>78</v>
      </c>
      <c r="B34" s="80" t="s">
        <v>366</v>
      </c>
      <c r="C34" s="81">
        <v>44327</v>
      </c>
      <c r="D34" s="82"/>
      <c r="E34" s="82"/>
      <c r="F34" s="82" t="s">
        <v>59</v>
      </c>
      <c r="G34" s="83" t="s">
        <v>279</v>
      </c>
      <c r="H34" s="84">
        <v>44329</v>
      </c>
      <c r="I34" s="292" t="s">
        <v>362</v>
      </c>
      <c r="J34" s="293" t="s">
        <v>363</v>
      </c>
      <c r="K34" s="290">
        <f>K31+7</f>
        <v>44336</v>
      </c>
      <c r="L34" s="290">
        <f>K34+25</f>
        <v>44361</v>
      </c>
      <c r="M34" s="290">
        <f>K34+27</f>
        <v>44363</v>
      </c>
      <c r="N34" s="291">
        <f>K34+30</f>
        <v>44366</v>
      </c>
    </row>
    <row r="35" spans="1:14" ht="26.25" customHeight="1" thickBot="1">
      <c r="A35" s="152" t="s">
        <v>309</v>
      </c>
      <c r="B35" s="153" t="s">
        <v>371</v>
      </c>
      <c r="C35" s="133">
        <v>44327</v>
      </c>
      <c r="D35" s="134" t="s">
        <v>132</v>
      </c>
      <c r="E35" s="134" t="s">
        <v>133</v>
      </c>
      <c r="F35" s="137" t="s">
        <v>59</v>
      </c>
      <c r="G35" s="137" t="s">
        <v>279</v>
      </c>
      <c r="H35" s="95">
        <v>44329</v>
      </c>
      <c r="I35" s="292"/>
      <c r="J35" s="293"/>
      <c r="K35" s="290"/>
      <c r="L35" s="290"/>
      <c r="M35" s="290"/>
      <c r="N35" s="291"/>
    </row>
    <row r="36" spans="1:14" ht="26.25" customHeight="1" thickBot="1">
      <c r="A36" s="85" t="s">
        <v>206</v>
      </c>
      <c r="B36" s="86" t="s">
        <v>207</v>
      </c>
      <c r="C36" s="87">
        <v>44329</v>
      </c>
      <c r="D36" s="88"/>
      <c r="E36" s="88"/>
      <c r="F36" s="138" t="s">
        <v>395</v>
      </c>
      <c r="G36" s="138" t="s">
        <v>116</v>
      </c>
      <c r="H36" s="90">
        <v>44331</v>
      </c>
      <c r="I36" s="292"/>
      <c r="J36" s="293"/>
      <c r="K36" s="290"/>
      <c r="L36" s="290"/>
      <c r="M36" s="290"/>
      <c r="N36" s="291"/>
    </row>
    <row r="37" spans="1:14" ht="26.25" customHeight="1" thickBot="1">
      <c r="A37" s="79" t="s">
        <v>385</v>
      </c>
      <c r="B37" s="80" t="s">
        <v>386</v>
      </c>
      <c r="C37" s="81">
        <v>44334</v>
      </c>
      <c r="D37" s="82"/>
      <c r="E37" s="82"/>
      <c r="F37" s="82" t="s">
        <v>59</v>
      </c>
      <c r="G37" s="83" t="s">
        <v>279</v>
      </c>
      <c r="H37" s="84">
        <v>44336</v>
      </c>
      <c r="I37" s="292" t="s">
        <v>318</v>
      </c>
      <c r="J37" s="293" t="s">
        <v>406</v>
      </c>
      <c r="K37" s="290">
        <f>K34+7</f>
        <v>44343</v>
      </c>
      <c r="L37" s="290">
        <f>K37+25</f>
        <v>44368</v>
      </c>
      <c r="M37" s="290">
        <f>K37+27</f>
        <v>44370</v>
      </c>
      <c r="N37" s="291">
        <f>K37+30</f>
        <v>44373</v>
      </c>
    </row>
    <row r="38" spans="1:14" ht="26.25" customHeight="1" thickBot="1">
      <c r="A38" s="152" t="s">
        <v>396</v>
      </c>
      <c r="B38" s="153" t="s">
        <v>316</v>
      </c>
      <c r="C38" s="133">
        <v>44334</v>
      </c>
      <c r="D38" s="134" t="s">
        <v>132</v>
      </c>
      <c r="E38" s="134" t="s">
        <v>133</v>
      </c>
      <c r="F38" s="137" t="s">
        <v>59</v>
      </c>
      <c r="G38" s="137" t="s">
        <v>279</v>
      </c>
      <c r="H38" s="95">
        <v>44336</v>
      </c>
      <c r="I38" s="292"/>
      <c r="J38" s="293"/>
      <c r="K38" s="290"/>
      <c r="L38" s="290"/>
      <c r="M38" s="290"/>
      <c r="N38" s="291"/>
    </row>
    <row r="39" spans="1:14" ht="26.25" customHeight="1" thickBot="1">
      <c r="A39" s="85" t="s">
        <v>134</v>
      </c>
      <c r="B39" s="86" t="s">
        <v>216</v>
      </c>
      <c r="C39" s="87">
        <v>44336</v>
      </c>
      <c r="D39" s="88"/>
      <c r="E39" s="88"/>
      <c r="F39" s="138" t="s">
        <v>395</v>
      </c>
      <c r="G39" s="138" t="s">
        <v>116</v>
      </c>
      <c r="H39" s="90">
        <v>44338</v>
      </c>
      <c r="I39" s="292"/>
      <c r="J39" s="293"/>
      <c r="K39" s="290"/>
      <c r="L39" s="290"/>
      <c r="M39" s="290"/>
      <c r="N39" s="291"/>
    </row>
    <row r="40" spans="1:14" ht="26.25" customHeight="1" thickBot="1">
      <c r="A40" s="79" t="s">
        <v>387</v>
      </c>
      <c r="B40" s="80" t="s">
        <v>388</v>
      </c>
      <c r="C40" s="81">
        <v>44341</v>
      </c>
      <c r="D40" s="82"/>
      <c r="E40" s="82"/>
      <c r="F40" s="82" t="s">
        <v>59</v>
      </c>
      <c r="G40" s="83" t="s">
        <v>279</v>
      </c>
      <c r="H40" s="84">
        <v>44343</v>
      </c>
      <c r="I40" s="292" t="s">
        <v>324</v>
      </c>
      <c r="J40" s="293" t="s">
        <v>313</v>
      </c>
      <c r="K40" s="290">
        <f>K37+7</f>
        <v>44350</v>
      </c>
      <c r="L40" s="290">
        <f>K40+25</f>
        <v>44375</v>
      </c>
      <c r="M40" s="290">
        <f>K40+27</f>
        <v>44377</v>
      </c>
      <c r="N40" s="291">
        <f>K40+30</f>
        <v>44380</v>
      </c>
    </row>
    <row r="41" spans="1:14" ht="26.25" customHeight="1" thickBot="1">
      <c r="A41" s="152" t="s">
        <v>372</v>
      </c>
      <c r="B41" s="153" t="s">
        <v>333</v>
      </c>
      <c r="C41" s="133">
        <v>44341</v>
      </c>
      <c r="D41" s="134" t="s">
        <v>132</v>
      </c>
      <c r="E41" s="134" t="s">
        <v>133</v>
      </c>
      <c r="F41" s="137" t="s">
        <v>59</v>
      </c>
      <c r="G41" s="137" t="s">
        <v>279</v>
      </c>
      <c r="H41" s="95">
        <v>44343</v>
      </c>
      <c r="I41" s="292"/>
      <c r="J41" s="293"/>
      <c r="K41" s="290"/>
      <c r="L41" s="290"/>
      <c r="M41" s="290"/>
      <c r="N41" s="291"/>
    </row>
    <row r="42" spans="1:14" ht="26.25" customHeight="1" thickBot="1">
      <c r="A42" s="85" t="s">
        <v>106</v>
      </c>
      <c r="B42" s="86" t="s">
        <v>207</v>
      </c>
      <c r="C42" s="87">
        <v>44343</v>
      </c>
      <c r="D42" s="88"/>
      <c r="E42" s="88"/>
      <c r="F42" s="138" t="s">
        <v>395</v>
      </c>
      <c r="G42" s="138" t="s">
        <v>116</v>
      </c>
      <c r="H42" s="90">
        <v>44345</v>
      </c>
      <c r="I42" s="292"/>
      <c r="J42" s="293"/>
      <c r="K42" s="290"/>
      <c r="L42" s="290"/>
      <c r="M42" s="290"/>
      <c r="N42" s="291"/>
    </row>
    <row r="43" spans="1:14" ht="26.25" customHeight="1" thickBot="1">
      <c r="A43" s="79" t="s">
        <v>309</v>
      </c>
      <c r="B43" s="80" t="s">
        <v>371</v>
      </c>
      <c r="C43" s="81">
        <v>44347</v>
      </c>
      <c r="D43" s="82" t="s">
        <v>132</v>
      </c>
      <c r="E43" s="82" t="s">
        <v>133</v>
      </c>
      <c r="F43" s="82" t="s">
        <v>59</v>
      </c>
      <c r="G43" s="83" t="s">
        <v>279</v>
      </c>
      <c r="H43" s="84">
        <v>44349</v>
      </c>
      <c r="I43" s="292" t="s">
        <v>107</v>
      </c>
      <c r="J43" s="293" t="s">
        <v>310</v>
      </c>
      <c r="K43" s="290">
        <f>K40+7</f>
        <v>44357</v>
      </c>
      <c r="L43" s="290">
        <f>K43+25</f>
        <v>44382</v>
      </c>
      <c r="M43" s="290">
        <f>K43+27</f>
        <v>44384</v>
      </c>
      <c r="N43" s="291">
        <f>K43+30</f>
        <v>44387</v>
      </c>
    </row>
    <row r="44" spans="1:14" ht="26.25" customHeight="1" thickBot="1">
      <c r="A44" s="152" t="s">
        <v>78</v>
      </c>
      <c r="B44" s="153" t="s">
        <v>366</v>
      </c>
      <c r="C44" s="133">
        <v>44348</v>
      </c>
      <c r="D44" s="134"/>
      <c r="E44" s="134"/>
      <c r="F44" s="137" t="s">
        <v>59</v>
      </c>
      <c r="G44" s="137" t="s">
        <v>279</v>
      </c>
      <c r="H44" s="95">
        <v>44350</v>
      </c>
      <c r="I44" s="292"/>
      <c r="J44" s="293"/>
      <c r="K44" s="290"/>
      <c r="L44" s="290"/>
      <c r="M44" s="290"/>
      <c r="N44" s="291"/>
    </row>
    <row r="45" spans="1:14" ht="26.25" customHeight="1" thickBot="1">
      <c r="A45" s="85" t="s">
        <v>282</v>
      </c>
      <c r="B45" s="86" t="s">
        <v>397</v>
      </c>
      <c r="C45" s="87">
        <v>44350</v>
      </c>
      <c r="D45" s="88"/>
      <c r="E45" s="88"/>
      <c r="F45" s="138" t="s">
        <v>395</v>
      </c>
      <c r="G45" s="138" t="s">
        <v>116</v>
      </c>
      <c r="H45" s="90">
        <v>44352</v>
      </c>
      <c r="I45" s="292"/>
      <c r="J45" s="293"/>
      <c r="K45" s="290"/>
      <c r="L45" s="290"/>
      <c r="M45" s="290"/>
      <c r="N45" s="291"/>
    </row>
    <row r="46" spans="1:14" ht="26.25" customHeight="1" thickBot="1">
      <c r="A46" s="79" t="s">
        <v>78</v>
      </c>
      <c r="B46" s="80" t="s">
        <v>389</v>
      </c>
      <c r="C46" s="81">
        <v>44355</v>
      </c>
      <c r="D46" s="82"/>
      <c r="E46" s="82"/>
      <c r="F46" s="82" t="s">
        <v>59</v>
      </c>
      <c r="G46" s="83" t="s">
        <v>279</v>
      </c>
      <c r="H46" s="84">
        <v>44357</v>
      </c>
      <c r="I46" s="292" t="s">
        <v>270</v>
      </c>
      <c r="J46" s="293" t="s">
        <v>407</v>
      </c>
      <c r="K46" s="290">
        <f>K43+7</f>
        <v>44364</v>
      </c>
      <c r="L46" s="290">
        <f>K46+25</f>
        <v>44389</v>
      </c>
      <c r="M46" s="290">
        <f>K46+27</f>
        <v>44391</v>
      </c>
      <c r="N46" s="291">
        <f>K46+30</f>
        <v>44394</v>
      </c>
    </row>
    <row r="47" spans="1:14" ht="26.25" customHeight="1" thickBot="1">
      <c r="A47" s="152" t="s">
        <v>185</v>
      </c>
      <c r="B47" s="153" t="s">
        <v>371</v>
      </c>
      <c r="C47" s="133">
        <v>44355</v>
      </c>
      <c r="D47" s="134" t="s">
        <v>132</v>
      </c>
      <c r="E47" s="134" t="s">
        <v>133</v>
      </c>
      <c r="F47" s="137" t="s">
        <v>59</v>
      </c>
      <c r="G47" s="137" t="s">
        <v>279</v>
      </c>
      <c r="H47" s="95">
        <v>44357</v>
      </c>
      <c r="I47" s="292"/>
      <c r="J47" s="293"/>
      <c r="K47" s="290"/>
      <c r="L47" s="290"/>
      <c r="M47" s="290"/>
      <c r="N47" s="291"/>
    </row>
    <row r="48" spans="1:14" ht="26.25" customHeight="1" thickBot="1">
      <c r="A48" s="85" t="s">
        <v>61</v>
      </c>
      <c r="B48" s="86" t="s">
        <v>398</v>
      </c>
      <c r="C48" s="87">
        <v>44357</v>
      </c>
      <c r="D48" s="88"/>
      <c r="E48" s="88"/>
      <c r="F48" s="138" t="s">
        <v>395</v>
      </c>
      <c r="G48" s="138" t="s">
        <v>116</v>
      </c>
      <c r="H48" s="90">
        <v>44359</v>
      </c>
      <c r="I48" s="292"/>
      <c r="J48" s="293"/>
      <c r="K48" s="290"/>
      <c r="L48" s="290"/>
      <c r="M48" s="290"/>
      <c r="N48" s="291"/>
    </row>
    <row r="49" spans="1:14" ht="26.25" customHeight="1" thickBot="1">
      <c r="A49" s="79" t="s">
        <v>390</v>
      </c>
      <c r="B49" s="80" t="s">
        <v>386</v>
      </c>
      <c r="C49" s="81">
        <v>44362</v>
      </c>
      <c r="D49" s="82"/>
      <c r="E49" s="82"/>
      <c r="F49" s="82" t="s">
        <v>59</v>
      </c>
      <c r="G49" s="83" t="s">
        <v>279</v>
      </c>
      <c r="H49" s="84">
        <v>44364</v>
      </c>
      <c r="I49" s="292" t="s">
        <v>245</v>
      </c>
      <c r="J49" s="293" t="s">
        <v>214</v>
      </c>
      <c r="K49" s="290">
        <f>K46+7</f>
        <v>44371</v>
      </c>
      <c r="L49" s="290">
        <f>K49+25</f>
        <v>44396</v>
      </c>
      <c r="M49" s="290">
        <f>K49+27</f>
        <v>44398</v>
      </c>
      <c r="N49" s="291">
        <f>K49+30</f>
        <v>44401</v>
      </c>
    </row>
    <row r="50" spans="1:14" ht="26.25" customHeight="1" thickBot="1">
      <c r="A50" s="152" t="s">
        <v>130</v>
      </c>
      <c r="B50" s="153" t="s">
        <v>363</v>
      </c>
      <c r="C50" s="133">
        <v>44362</v>
      </c>
      <c r="D50" s="134" t="s">
        <v>132</v>
      </c>
      <c r="E50" s="134" t="s">
        <v>133</v>
      </c>
      <c r="F50" s="137" t="s">
        <v>59</v>
      </c>
      <c r="G50" s="137" t="s">
        <v>279</v>
      </c>
      <c r="H50" s="95">
        <v>44364</v>
      </c>
      <c r="I50" s="292"/>
      <c r="J50" s="293"/>
      <c r="K50" s="290"/>
      <c r="L50" s="290"/>
      <c r="M50" s="290"/>
      <c r="N50" s="291"/>
    </row>
    <row r="51" spans="1:14" ht="26.25" customHeight="1" thickBot="1">
      <c r="A51" s="85" t="s">
        <v>278</v>
      </c>
      <c r="B51" s="86" t="s">
        <v>399</v>
      </c>
      <c r="C51" s="87">
        <v>44364</v>
      </c>
      <c r="D51" s="88"/>
      <c r="E51" s="88"/>
      <c r="F51" s="138" t="s">
        <v>395</v>
      </c>
      <c r="G51" s="138" t="s">
        <v>116</v>
      </c>
      <c r="H51" s="90">
        <v>44366</v>
      </c>
      <c r="I51" s="292"/>
      <c r="J51" s="293"/>
      <c r="K51" s="290"/>
      <c r="L51" s="290"/>
      <c r="M51" s="290"/>
      <c r="N51" s="291"/>
    </row>
    <row r="52" spans="1:14" ht="26.25" customHeight="1" thickBot="1">
      <c r="A52" s="79" t="s">
        <v>391</v>
      </c>
      <c r="B52" s="80" t="s">
        <v>392</v>
      </c>
      <c r="C52" s="81">
        <v>44369</v>
      </c>
      <c r="D52" s="82"/>
      <c r="E52" s="82"/>
      <c r="F52" s="82" t="s">
        <v>59</v>
      </c>
      <c r="G52" s="83" t="s">
        <v>279</v>
      </c>
      <c r="H52" s="84">
        <v>44371</v>
      </c>
      <c r="I52" s="292" t="s">
        <v>326</v>
      </c>
      <c r="J52" s="293" t="s">
        <v>408</v>
      </c>
      <c r="K52" s="290">
        <f>K49+7</f>
        <v>44378</v>
      </c>
      <c r="L52" s="290">
        <f>K52+25</f>
        <v>44403</v>
      </c>
      <c r="M52" s="290">
        <f>K52+27</f>
        <v>44405</v>
      </c>
      <c r="N52" s="291">
        <f>K52+30</f>
        <v>44408</v>
      </c>
    </row>
    <row r="53" spans="1:14" ht="26.25" customHeight="1" thickBot="1">
      <c r="A53" s="152" t="s">
        <v>400</v>
      </c>
      <c r="B53" s="153" t="s">
        <v>401</v>
      </c>
      <c r="C53" s="133">
        <v>44369</v>
      </c>
      <c r="D53" s="134" t="s">
        <v>132</v>
      </c>
      <c r="E53" s="134" t="s">
        <v>133</v>
      </c>
      <c r="F53" s="137" t="s">
        <v>59</v>
      </c>
      <c r="G53" s="137" t="s">
        <v>279</v>
      </c>
      <c r="H53" s="95">
        <v>44371</v>
      </c>
      <c r="I53" s="292"/>
      <c r="J53" s="293"/>
      <c r="K53" s="290"/>
      <c r="L53" s="290"/>
      <c r="M53" s="290"/>
      <c r="N53" s="291"/>
    </row>
    <row r="54" spans="1:14" ht="26.25" customHeight="1" thickBot="1">
      <c r="A54" s="85" t="s">
        <v>259</v>
      </c>
      <c r="B54" s="86" t="s">
        <v>231</v>
      </c>
      <c r="C54" s="87">
        <v>44371</v>
      </c>
      <c r="D54" s="88"/>
      <c r="E54" s="88"/>
      <c r="F54" s="138" t="s">
        <v>395</v>
      </c>
      <c r="G54" s="138" t="s">
        <v>116</v>
      </c>
      <c r="H54" s="90">
        <v>44373</v>
      </c>
      <c r="I54" s="292"/>
      <c r="J54" s="293"/>
      <c r="K54" s="290"/>
      <c r="L54" s="290"/>
      <c r="M54" s="290"/>
      <c r="N54" s="291"/>
    </row>
    <row r="56" spans="1:12" ht="19.5">
      <c r="A56" s="51" t="s">
        <v>16</v>
      </c>
      <c r="B56" s="45"/>
      <c r="C56" s="12"/>
      <c r="I56" s="158"/>
      <c r="J56" s="11" t="s">
        <v>13</v>
      </c>
      <c r="L56" s="108" t="s">
        <v>37</v>
      </c>
    </row>
    <row r="57" spans="1:69" ht="20.25" customHeight="1">
      <c r="A57" s="56" t="s">
        <v>17</v>
      </c>
      <c r="B57" s="116" t="s">
        <v>18</v>
      </c>
      <c r="C57" s="13"/>
      <c r="D57" s="106"/>
      <c r="E57" s="106"/>
      <c r="F57" s="106"/>
      <c r="G57" s="106"/>
      <c r="H57" s="107"/>
      <c r="I57" s="158"/>
      <c r="J57" s="111" t="s">
        <v>15</v>
      </c>
      <c r="K57" s="109"/>
      <c r="L57" s="10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spans="1:69" ht="20.25" customHeight="1">
      <c r="A58" s="56" t="s">
        <v>19</v>
      </c>
      <c r="B58" s="116" t="s">
        <v>20</v>
      </c>
      <c r="C58" s="13"/>
      <c r="D58" s="106"/>
      <c r="E58" s="106"/>
      <c r="F58" s="106"/>
      <c r="G58" s="106"/>
      <c r="H58" s="110"/>
      <c r="I58" s="158"/>
      <c r="J58" s="114" t="s">
        <v>176</v>
      </c>
      <c r="K58" s="109"/>
      <c r="L58" s="10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1:69" ht="20.25">
      <c r="A59" s="56" t="s">
        <v>31</v>
      </c>
      <c r="B59" s="118" t="s">
        <v>32</v>
      </c>
      <c r="C59" s="32"/>
      <c r="D59" s="113"/>
      <c r="E59" s="113"/>
      <c r="F59" s="113"/>
      <c r="G59" s="113"/>
      <c r="H59" s="107"/>
      <c r="I59" s="158"/>
      <c r="J59" s="115" t="s">
        <v>177</v>
      </c>
      <c r="K59" s="109"/>
      <c r="L59" s="10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1:69" ht="19.5">
      <c r="A60" s="56" t="s">
        <v>33</v>
      </c>
      <c r="B60" s="108" t="s">
        <v>34</v>
      </c>
      <c r="C60" s="113"/>
      <c r="D60" s="106"/>
      <c r="E60" s="106"/>
      <c r="F60" s="106"/>
      <c r="G60" s="106"/>
      <c r="H60" s="27"/>
      <c r="I60" s="158"/>
      <c r="J60" s="158"/>
      <c r="K60" s="109"/>
      <c r="L60" s="10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1:69" ht="24.75">
      <c r="A61" s="56" t="s">
        <v>35</v>
      </c>
      <c r="B61" s="108" t="s">
        <v>36</v>
      </c>
      <c r="C61" s="113"/>
      <c r="D61" s="14"/>
      <c r="E61" s="14"/>
      <c r="F61" s="14"/>
      <c r="G61" s="14"/>
      <c r="H61" s="28"/>
      <c r="I61" s="117" t="s">
        <v>21</v>
      </c>
      <c r="J61" s="17" t="s">
        <v>49</v>
      </c>
      <c r="K61" s="109"/>
      <c r="L61" s="10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</row>
    <row r="62" spans="1:69" ht="24.75">
      <c r="A62" s="56"/>
      <c r="B62" s="116"/>
      <c r="C62" s="13"/>
      <c r="D62" s="15"/>
      <c r="E62" s="15"/>
      <c r="F62" s="15"/>
      <c r="G62" s="15"/>
      <c r="H62" s="117"/>
      <c r="I62" s="117" t="s">
        <v>21</v>
      </c>
      <c r="J62" s="19" t="s">
        <v>50</v>
      </c>
      <c r="K62" s="109"/>
      <c r="L62" s="10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spans="1:69" ht="24.75">
      <c r="A63" s="56"/>
      <c r="B63" s="118"/>
      <c r="C63" s="32"/>
      <c r="D63" s="32"/>
      <c r="E63" s="32"/>
      <c r="F63" s="32"/>
      <c r="G63" s="32"/>
      <c r="H63" s="117"/>
      <c r="I63" s="117" t="s">
        <v>21</v>
      </c>
      <c r="J63" s="21" t="s">
        <v>22</v>
      </c>
      <c r="K63" s="109"/>
      <c r="L63" s="10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1:69" ht="24.75">
      <c r="A64" s="56"/>
      <c r="B64" s="108"/>
      <c r="C64" s="113"/>
      <c r="D64" s="18"/>
      <c r="E64" s="18"/>
      <c r="F64" s="18"/>
      <c r="G64" s="18"/>
      <c r="H64" s="117"/>
      <c r="I64" s="117" t="s">
        <v>21</v>
      </c>
      <c r="J64" s="21" t="s">
        <v>23</v>
      </c>
      <c r="K64" s="109"/>
      <c r="L64" s="10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1:69" ht="24.75">
      <c r="A65" s="56"/>
      <c r="B65" s="108"/>
      <c r="C65" s="113"/>
      <c r="D65" s="20"/>
      <c r="E65" s="20"/>
      <c r="F65" s="20"/>
      <c r="G65" s="20"/>
      <c r="H65" s="117"/>
      <c r="I65" s="117" t="s">
        <v>21</v>
      </c>
      <c r="J65" s="21" t="s">
        <v>178</v>
      </c>
      <c r="K65" s="26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1:69" ht="24.75">
      <c r="A66" s="1"/>
      <c r="B66" s="1"/>
      <c r="C66" s="1"/>
      <c r="D66" s="13"/>
      <c r="E66" s="12"/>
      <c r="F66" s="12"/>
      <c r="G66" s="12"/>
      <c r="H66" s="12"/>
      <c r="I66" s="117" t="s">
        <v>21</v>
      </c>
      <c r="J66" s="21" t="s">
        <v>179</v>
      </c>
      <c r="K66" s="2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</sheetData>
  <sheetProtection/>
  <mergeCells count="110">
    <mergeCell ref="I37:I39"/>
    <mergeCell ref="J37:J39"/>
    <mergeCell ref="K37:K39"/>
    <mergeCell ref="L37:L39"/>
    <mergeCell ref="M37:M39"/>
    <mergeCell ref="N37:N39"/>
    <mergeCell ref="I34:I36"/>
    <mergeCell ref="J34:J36"/>
    <mergeCell ref="K34:K36"/>
    <mergeCell ref="L34:L36"/>
    <mergeCell ref="M34:M36"/>
    <mergeCell ref="N34:N36"/>
    <mergeCell ref="I31:I33"/>
    <mergeCell ref="J31:J33"/>
    <mergeCell ref="K31:K33"/>
    <mergeCell ref="L31:L33"/>
    <mergeCell ref="M31:M33"/>
    <mergeCell ref="N31:N33"/>
    <mergeCell ref="I28:I30"/>
    <mergeCell ref="J28:J30"/>
    <mergeCell ref="K28:K30"/>
    <mergeCell ref="L28:L30"/>
    <mergeCell ref="M28:M30"/>
    <mergeCell ref="N28:N30"/>
    <mergeCell ref="I25:I27"/>
    <mergeCell ref="J25:J27"/>
    <mergeCell ref="K25:K27"/>
    <mergeCell ref="L25:L27"/>
    <mergeCell ref="M25:M27"/>
    <mergeCell ref="N25:N27"/>
    <mergeCell ref="I22:I24"/>
    <mergeCell ref="J22:J24"/>
    <mergeCell ref="K22:K24"/>
    <mergeCell ref="L22:L24"/>
    <mergeCell ref="M22:M24"/>
    <mergeCell ref="N22:N24"/>
    <mergeCell ref="I19:I21"/>
    <mergeCell ref="J19:J21"/>
    <mergeCell ref="K19:K21"/>
    <mergeCell ref="L19:L21"/>
    <mergeCell ref="M19:M21"/>
    <mergeCell ref="N19:N21"/>
    <mergeCell ref="I16:I18"/>
    <mergeCell ref="J16:J18"/>
    <mergeCell ref="J10:J12"/>
    <mergeCell ref="I7:I9"/>
    <mergeCell ref="J7:J9"/>
    <mergeCell ref="I10:I12"/>
    <mergeCell ref="A5:A6"/>
    <mergeCell ref="B5:B6"/>
    <mergeCell ref="C5:C6"/>
    <mergeCell ref="D5:D6"/>
    <mergeCell ref="E5:E6"/>
    <mergeCell ref="F5:F6"/>
    <mergeCell ref="L10:L12"/>
    <mergeCell ref="G5:G6"/>
    <mergeCell ref="H5:H6"/>
    <mergeCell ref="I5:I6"/>
    <mergeCell ref="I13:I15"/>
    <mergeCell ref="J13:J15"/>
    <mergeCell ref="K13:K15"/>
    <mergeCell ref="J5:J6"/>
    <mergeCell ref="L5:L6"/>
    <mergeCell ref="M5:M6"/>
    <mergeCell ref="K7:K9"/>
    <mergeCell ref="L7:L9"/>
    <mergeCell ref="M7:M9"/>
    <mergeCell ref="N5:N6"/>
    <mergeCell ref="K5:K6"/>
    <mergeCell ref="N7:N9"/>
    <mergeCell ref="M10:M12"/>
    <mergeCell ref="N10:N12"/>
    <mergeCell ref="K16:K18"/>
    <mergeCell ref="L16:L18"/>
    <mergeCell ref="M16:M18"/>
    <mergeCell ref="N16:N18"/>
    <mergeCell ref="L13:L15"/>
    <mergeCell ref="M13:M15"/>
    <mergeCell ref="N13:N15"/>
    <mergeCell ref="K10:K12"/>
    <mergeCell ref="L52:L54"/>
    <mergeCell ref="M52:M54"/>
    <mergeCell ref="N52:N54"/>
    <mergeCell ref="J40:J42"/>
    <mergeCell ref="K40:K42"/>
    <mergeCell ref="L40:L42"/>
    <mergeCell ref="M40:M42"/>
    <mergeCell ref="N40:N42"/>
    <mergeCell ref="L43:L45"/>
    <mergeCell ref="M43:M45"/>
    <mergeCell ref="I40:I42"/>
    <mergeCell ref="I52:I54"/>
    <mergeCell ref="J52:J54"/>
    <mergeCell ref="K52:K54"/>
    <mergeCell ref="I43:I45"/>
    <mergeCell ref="J43:J45"/>
    <mergeCell ref="K43:K45"/>
    <mergeCell ref="I49:I51"/>
    <mergeCell ref="J49:J51"/>
    <mergeCell ref="K49:K51"/>
    <mergeCell ref="L49:L51"/>
    <mergeCell ref="M49:M51"/>
    <mergeCell ref="N49:N51"/>
    <mergeCell ref="N43:N45"/>
    <mergeCell ref="I46:I48"/>
    <mergeCell ref="J46:J48"/>
    <mergeCell ref="K46:K48"/>
    <mergeCell ref="L46:L48"/>
    <mergeCell ref="M46:M48"/>
    <mergeCell ref="N46:N48"/>
  </mergeCells>
  <hyperlinks>
    <hyperlink ref="L56" r:id="rId1" display="http://www.vn.one-line.com/"/>
    <hyperlink ref="J64" r:id="rId2" display="mailto:vn.sgn.exdoc@one-line.com"/>
    <hyperlink ref="J63" r:id="rId3" display="mailto:vn.sgn.ofs.si@one-line.com"/>
    <hyperlink ref="B60" r:id="rId4" display="https://vn.one-line.com/standard-page/demurrage-and-detention-free-time-and-charges"/>
    <hyperlink ref="B61" r:id="rId5" display="https://vn.one-line.com/standard-page/local-charges-and-tariff"/>
    <hyperlink ref="B57" r:id="rId6" display="https://www.one-line.com/en/vessels "/>
    <hyperlink ref="B58" r:id="rId7" display="https://ecomm.one-line.com/ecom/CUP_HOM_3005.do?sessLocale=en"/>
  </hyperlinks>
  <printOptions horizontalCentered="1"/>
  <pageMargins left="0" right="0" top="1.5" bottom="0" header="0" footer="0"/>
  <pageSetup fitToHeight="1" fitToWidth="1" horizontalDpi="600" verticalDpi="600" orientation="landscape" paperSize="9" scale="34" r:id="rId9"/>
  <colBreaks count="1" manualBreakCount="1">
    <brk id="13" max="65535" man="1"/>
  </colBreaks>
  <drawing r:id="rId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4"/>
  <sheetViews>
    <sheetView showGridLines="0" view="pageBreakPreview" zoomScale="50" zoomScaleNormal="50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I13" sqref="I13:I15"/>
    </sheetView>
  </sheetViews>
  <sheetFormatPr defaultColWidth="9.140625" defaultRowHeight="15"/>
  <cols>
    <col min="1" max="1" width="47.140625" style="0" customWidth="1"/>
    <col min="2" max="2" width="13.8515625" style="0" customWidth="1"/>
    <col min="3" max="4" width="21.421875" style="0" customWidth="1"/>
    <col min="5" max="8" width="24.7109375" style="0" customWidth="1"/>
    <col min="9" max="9" width="32.8515625" style="0" customWidth="1"/>
    <col min="10" max="10" width="19.8515625" style="0" bestFit="1" customWidth="1"/>
    <col min="11" max="11" width="20.8515625" style="0" bestFit="1" customWidth="1"/>
    <col min="12" max="12" width="24.8515625" style="0" customWidth="1"/>
  </cols>
  <sheetData>
    <row r="2" spans="1:20" ht="15.75">
      <c r="A2" s="1"/>
      <c r="B2" s="1"/>
      <c r="C2" s="1"/>
      <c r="D2" s="1"/>
      <c r="E2" s="73"/>
      <c r="F2" s="1"/>
      <c r="G2" s="1"/>
      <c r="H2" s="1"/>
      <c r="I2" s="1"/>
      <c r="J2" s="10" t="s">
        <v>377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49.5">
      <c r="A3" s="2"/>
      <c r="B3" s="2"/>
      <c r="C3" s="3"/>
      <c r="D3" s="29" t="s">
        <v>89</v>
      </c>
      <c r="E3" s="3"/>
      <c r="G3" s="3"/>
      <c r="H3" s="3"/>
      <c r="I3" s="3"/>
      <c r="J3" s="4"/>
      <c r="K3" s="5"/>
      <c r="L3" s="5"/>
      <c r="M3" s="1"/>
      <c r="N3" s="1"/>
      <c r="O3" s="1"/>
      <c r="P3" s="1"/>
      <c r="Q3" s="1"/>
      <c r="R3" s="1"/>
      <c r="S3" s="1"/>
      <c r="T3" s="1"/>
    </row>
    <row r="4" spans="1:20" ht="27.75" thickBot="1">
      <c r="A4" s="2"/>
      <c r="B4" s="2"/>
      <c r="F4" s="6"/>
      <c r="H4" s="6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31.5" customHeight="1" thickTop="1">
      <c r="A5" s="281" t="s">
        <v>51</v>
      </c>
      <c r="B5" s="281" t="s">
        <v>11</v>
      </c>
      <c r="C5" s="207" t="s">
        <v>0</v>
      </c>
      <c r="D5" s="209" t="s">
        <v>1</v>
      </c>
      <c r="E5" s="209" t="s">
        <v>2</v>
      </c>
      <c r="F5" s="209" t="s">
        <v>3</v>
      </c>
      <c r="G5" s="209" t="s">
        <v>7</v>
      </c>
      <c r="H5" s="207" t="s">
        <v>62</v>
      </c>
      <c r="I5" s="207" t="s">
        <v>114</v>
      </c>
      <c r="J5" s="310" t="s">
        <v>127</v>
      </c>
      <c r="K5" s="310" t="s">
        <v>128</v>
      </c>
      <c r="L5" s="311" t="s">
        <v>129</v>
      </c>
      <c r="M5" s="9"/>
      <c r="N5" s="9"/>
      <c r="O5" s="9"/>
      <c r="P5" s="9"/>
      <c r="Q5" s="9"/>
      <c r="R5" s="9"/>
      <c r="S5" s="9"/>
      <c r="T5" s="9"/>
    </row>
    <row r="6" spans="1:20" ht="31.5" customHeight="1" thickBot="1">
      <c r="A6" s="282"/>
      <c r="B6" s="282"/>
      <c r="C6" s="208"/>
      <c r="D6" s="210"/>
      <c r="E6" s="210"/>
      <c r="F6" s="210"/>
      <c r="G6" s="210"/>
      <c r="H6" s="208"/>
      <c r="I6" s="208"/>
      <c r="J6" s="294"/>
      <c r="K6" s="294"/>
      <c r="L6" s="312"/>
      <c r="M6" s="9"/>
      <c r="N6" s="9"/>
      <c r="O6" s="9"/>
      <c r="P6" s="9"/>
      <c r="Q6" s="9"/>
      <c r="R6" s="9"/>
      <c r="S6" s="9"/>
      <c r="T6" s="9"/>
    </row>
    <row r="7" spans="1:12" ht="34.5" customHeight="1">
      <c r="A7" s="79" t="s">
        <v>259</v>
      </c>
      <c r="B7" s="80" t="s">
        <v>187</v>
      </c>
      <c r="C7" s="81">
        <v>44289</v>
      </c>
      <c r="D7" s="82" t="s">
        <v>330</v>
      </c>
      <c r="E7" s="82" t="s">
        <v>331</v>
      </c>
      <c r="F7" s="82" t="s">
        <v>6</v>
      </c>
      <c r="G7" s="83" t="s">
        <v>118</v>
      </c>
      <c r="H7" s="84">
        <v>44291</v>
      </c>
      <c r="I7" s="301"/>
      <c r="J7" s="304">
        <f>C9+47</f>
        <v>44339</v>
      </c>
      <c r="K7" s="304">
        <f>C9+48</f>
        <v>44340</v>
      </c>
      <c r="L7" s="307">
        <f>C9+50</f>
        <v>44342</v>
      </c>
    </row>
    <row r="8" spans="1:12" ht="34.5" customHeight="1">
      <c r="A8" s="152" t="s">
        <v>63</v>
      </c>
      <c r="B8" s="153" t="s">
        <v>366</v>
      </c>
      <c r="C8" s="133">
        <v>44291</v>
      </c>
      <c r="D8" s="134" t="s">
        <v>272</v>
      </c>
      <c r="E8" s="134" t="s">
        <v>273</v>
      </c>
      <c r="F8" s="137" t="s">
        <v>6</v>
      </c>
      <c r="G8" s="137" t="s">
        <v>59</v>
      </c>
      <c r="H8" s="95">
        <v>44293</v>
      </c>
      <c r="I8" s="302"/>
      <c r="J8" s="305"/>
      <c r="K8" s="305"/>
      <c r="L8" s="308"/>
    </row>
    <row r="9" spans="1:12" ht="30" customHeight="1" thickBot="1">
      <c r="A9" s="85" t="s">
        <v>280</v>
      </c>
      <c r="B9" s="86" t="s">
        <v>363</v>
      </c>
      <c r="C9" s="87">
        <v>44292</v>
      </c>
      <c r="D9" s="88" t="s">
        <v>132</v>
      </c>
      <c r="E9" s="88" t="s">
        <v>133</v>
      </c>
      <c r="F9" s="138" t="s">
        <v>59</v>
      </c>
      <c r="G9" s="138" t="s">
        <v>279</v>
      </c>
      <c r="H9" s="90">
        <v>44294</v>
      </c>
      <c r="I9" s="303"/>
      <c r="J9" s="306"/>
      <c r="K9" s="306"/>
      <c r="L9" s="309"/>
    </row>
    <row r="10" spans="1:12" ht="30" customHeight="1">
      <c r="A10" s="79" t="s">
        <v>186</v>
      </c>
      <c r="B10" s="80" t="s">
        <v>283</v>
      </c>
      <c r="C10" s="81">
        <v>44296</v>
      </c>
      <c r="D10" s="82" t="s">
        <v>330</v>
      </c>
      <c r="E10" s="82" t="s">
        <v>331</v>
      </c>
      <c r="F10" s="82" t="s">
        <v>6</v>
      </c>
      <c r="G10" s="83" t="s">
        <v>118</v>
      </c>
      <c r="H10" s="84">
        <v>44298</v>
      </c>
      <c r="I10" s="301"/>
      <c r="J10" s="304">
        <f>C12+47</f>
        <v>44346</v>
      </c>
      <c r="K10" s="304">
        <f>C12+48</f>
        <v>44347</v>
      </c>
      <c r="L10" s="307">
        <f>C12+50</f>
        <v>44349</v>
      </c>
    </row>
    <row r="11" spans="1:12" ht="30" customHeight="1">
      <c r="A11" s="152" t="s">
        <v>367</v>
      </c>
      <c r="B11" s="153" t="s">
        <v>221</v>
      </c>
      <c r="C11" s="133">
        <v>44298</v>
      </c>
      <c r="D11" s="134" t="s">
        <v>272</v>
      </c>
      <c r="E11" s="134" t="s">
        <v>273</v>
      </c>
      <c r="F11" s="137" t="s">
        <v>6</v>
      </c>
      <c r="G11" s="137" t="s">
        <v>59</v>
      </c>
      <c r="H11" s="95">
        <v>44300</v>
      </c>
      <c r="I11" s="302"/>
      <c r="J11" s="305"/>
      <c r="K11" s="305"/>
      <c r="L11" s="308"/>
    </row>
    <row r="12" spans="1:12" ht="30" customHeight="1" thickBot="1">
      <c r="A12" s="85" t="s">
        <v>220</v>
      </c>
      <c r="B12" s="86" t="s">
        <v>370</v>
      </c>
      <c r="C12" s="87">
        <v>44299</v>
      </c>
      <c r="D12" s="88" t="s">
        <v>132</v>
      </c>
      <c r="E12" s="88" t="s">
        <v>133</v>
      </c>
      <c r="F12" s="138" t="s">
        <v>59</v>
      </c>
      <c r="G12" s="138" t="s">
        <v>279</v>
      </c>
      <c r="H12" s="90">
        <v>44301</v>
      </c>
      <c r="I12" s="303"/>
      <c r="J12" s="306"/>
      <c r="K12" s="306"/>
      <c r="L12" s="309"/>
    </row>
    <row r="13" spans="1:12" ht="30" customHeight="1">
      <c r="A13" s="79" t="s">
        <v>63</v>
      </c>
      <c r="B13" s="80"/>
      <c r="C13" s="81">
        <v>44303</v>
      </c>
      <c r="D13" s="82" t="s">
        <v>330</v>
      </c>
      <c r="E13" s="82" t="s">
        <v>331</v>
      </c>
      <c r="F13" s="82" t="s">
        <v>6</v>
      </c>
      <c r="G13" s="83" t="s">
        <v>118</v>
      </c>
      <c r="H13" s="84">
        <v>44305</v>
      </c>
      <c r="I13" s="301"/>
      <c r="J13" s="304">
        <f>C15+47</f>
        <v>44353</v>
      </c>
      <c r="K13" s="304">
        <f>C15+48</f>
        <v>44354</v>
      </c>
      <c r="L13" s="307">
        <f>C15+50</f>
        <v>44356</v>
      </c>
    </row>
    <row r="14" spans="1:12" ht="30" customHeight="1">
      <c r="A14" s="152" t="s">
        <v>228</v>
      </c>
      <c r="B14" s="153" t="s">
        <v>274</v>
      </c>
      <c r="C14" s="133">
        <v>44305</v>
      </c>
      <c r="D14" s="134" t="s">
        <v>272</v>
      </c>
      <c r="E14" s="134" t="s">
        <v>273</v>
      </c>
      <c r="F14" s="137" t="s">
        <v>6</v>
      </c>
      <c r="G14" s="137" t="s">
        <v>59</v>
      </c>
      <c r="H14" s="95">
        <v>44307</v>
      </c>
      <c r="I14" s="302"/>
      <c r="J14" s="305"/>
      <c r="K14" s="305"/>
      <c r="L14" s="308"/>
    </row>
    <row r="15" spans="1:12" ht="30" customHeight="1" thickBot="1">
      <c r="A15" s="85" t="s">
        <v>332</v>
      </c>
      <c r="B15" s="86" t="s">
        <v>316</v>
      </c>
      <c r="C15" s="87">
        <v>44306</v>
      </c>
      <c r="D15" s="88" t="s">
        <v>132</v>
      </c>
      <c r="E15" s="88" t="s">
        <v>133</v>
      </c>
      <c r="F15" s="138" t="s">
        <v>59</v>
      </c>
      <c r="G15" s="138" t="s">
        <v>279</v>
      </c>
      <c r="H15" s="90">
        <v>44308</v>
      </c>
      <c r="I15" s="303"/>
      <c r="J15" s="306"/>
      <c r="K15" s="306"/>
      <c r="L15" s="309"/>
    </row>
    <row r="16" spans="1:12" ht="30" customHeight="1">
      <c r="A16" s="79" t="s">
        <v>297</v>
      </c>
      <c r="B16" s="80" t="s">
        <v>215</v>
      </c>
      <c r="C16" s="81">
        <v>44310</v>
      </c>
      <c r="D16" s="82" t="s">
        <v>330</v>
      </c>
      <c r="E16" s="82" t="s">
        <v>331</v>
      </c>
      <c r="F16" s="82" t="s">
        <v>6</v>
      </c>
      <c r="G16" s="83" t="s">
        <v>118</v>
      </c>
      <c r="H16" s="84">
        <v>44312</v>
      </c>
      <c r="I16" s="301"/>
      <c r="J16" s="304">
        <f>C18+47</f>
        <v>44360</v>
      </c>
      <c r="K16" s="304">
        <f>C18+48</f>
        <v>44361</v>
      </c>
      <c r="L16" s="307">
        <f>C18+50</f>
        <v>44363</v>
      </c>
    </row>
    <row r="17" spans="1:12" ht="30" customHeight="1">
      <c r="A17" s="152" t="s">
        <v>63</v>
      </c>
      <c r="B17" s="153" t="s">
        <v>366</v>
      </c>
      <c r="C17" s="133">
        <v>44312</v>
      </c>
      <c r="D17" s="134" t="s">
        <v>272</v>
      </c>
      <c r="E17" s="134" t="s">
        <v>273</v>
      </c>
      <c r="F17" s="137" t="s">
        <v>6</v>
      </c>
      <c r="G17" s="137" t="s">
        <v>59</v>
      </c>
      <c r="H17" s="95">
        <v>44314</v>
      </c>
      <c r="I17" s="302"/>
      <c r="J17" s="305"/>
      <c r="K17" s="305"/>
      <c r="L17" s="308"/>
    </row>
    <row r="18" spans="1:12" ht="30" customHeight="1" thickBot="1">
      <c r="A18" s="85" t="s">
        <v>394</v>
      </c>
      <c r="B18" s="86" t="s">
        <v>258</v>
      </c>
      <c r="C18" s="87">
        <v>44313</v>
      </c>
      <c r="D18" s="88" t="s">
        <v>132</v>
      </c>
      <c r="E18" s="88" t="s">
        <v>133</v>
      </c>
      <c r="F18" s="138" t="s">
        <v>59</v>
      </c>
      <c r="G18" s="138" t="s">
        <v>279</v>
      </c>
      <c r="H18" s="90">
        <v>44315</v>
      </c>
      <c r="I18" s="303"/>
      <c r="J18" s="306"/>
      <c r="K18" s="306"/>
      <c r="L18" s="309"/>
    </row>
    <row r="19" spans="1:12" ht="30" customHeight="1">
      <c r="A19" s="79" t="s">
        <v>320</v>
      </c>
      <c r="B19" s="80" t="s">
        <v>317</v>
      </c>
      <c r="C19" s="81">
        <v>44317</v>
      </c>
      <c r="D19" s="82" t="s">
        <v>330</v>
      </c>
      <c r="E19" s="82" t="s">
        <v>331</v>
      </c>
      <c r="F19" s="82" t="s">
        <v>6</v>
      </c>
      <c r="G19" s="83" t="s">
        <v>118</v>
      </c>
      <c r="H19" s="84">
        <v>44319</v>
      </c>
      <c r="I19" s="301"/>
      <c r="J19" s="304">
        <f>C21+47</f>
        <v>44367</v>
      </c>
      <c r="K19" s="304">
        <f>C21+48</f>
        <v>44368</v>
      </c>
      <c r="L19" s="307">
        <f>C21+50</f>
        <v>44370</v>
      </c>
    </row>
    <row r="20" spans="1:12" ht="30" customHeight="1">
      <c r="A20" s="152" t="s">
        <v>383</v>
      </c>
      <c r="B20" s="153" t="s">
        <v>384</v>
      </c>
      <c r="C20" s="133">
        <v>44319</v>
      </c>
      <c r="D20" s="134" t="s">
        <v>272</v>
      </c>
      <c r="E20" s="134" t="s">
        <v>273</v>
      </c>
      <c r="F20" s="137" t="s">
        <v>6</v>
      </c>
      <c r="G20" s="137" t="s">
        <v>59</v>
      </c>
      <c r="H20" s="95">
        <v>44321</v>
      </c>
      <c r="I20" s="302"/>
      <c r="J20" s="305"/>
      <c r="K20" s="305"/>
      <c r="L20" s="308"/>
    </row>
    <row r="21" spans="1:12" ht="30" customHeight="1" thickBot="1">
      <c r="A21" s="85" t="s">
        <v>307</v>
      </c>
      <c r="B21" s="86" t="s">
        <v>242</v>
      </c>
      <c r="C21" s="87">
        <v>44320</v>
      </c>
      <c r="D21" s="88" t="s">
        <v>132</v>
      </c>
      <c r="E21" s="88" t="s">
        <v>133</v>
      </c>
      <c r="F21" s="138" t="s">
        <v>59</v>
      </c>
      <c r="G21" s="138" t="s">
        <v>279</v>
      </c>
      <c r="H21" s="90">
        <v>44322</v>
      </c>
      <c r="I21" s="303"/>
      <c r="J21" s="306"/>
      <c r="K21" s="306"/>
      <c r="L21" s="309"/>
    </row>
    <row r="22" spans="1:12" ht="30" customHeight="1">
      <c r="A22" s="79" t="s">
        <v>284</v>
      </c>
      <c r="B22" s="80" t="s">
        <v>368</v>
      </c>
      <c r="C22" s="81">
        <v>44324</v>
      </c>
      <c r="D22" s="82" t="s">
        <v>330</v>
      </c>
      <c r="E22" s="82" t="s">
        <v>331</v>
      </c>
      <c r="F22" s="82" t="s">
        <v>6</v>
      </c>
      <c r="G22" s="83" t="s">
        <v>118</v>
      </c>
      <c r="H22" s="84">
        <v>44326</v>
      </c>
      <c r="I22" s="301"/>
      <c r="J22" s="304">
        <f>C24+47</f>
        <v>44374</v>
      </c>
      <c r="K22" s="304">
        <f>C24+48</f>
        <v>44375</v>
      </c>
      <c r="L22" s="307">
        <f>C24+50</f>
        <v>44377</v>
      </c>
    </row>
    <row r="23" spans="1:12" ht="30" customHeight="1">
      <c r="A23" s="152" t="s">
        <v>78</v>
      </c>
      <c r="B23" s="153" t="s">
        <v>366</v>
      </c>
      <c r="C23" s="133">
        <v>44327</v>
      </c>
      <c r="D23" s="134"/>
      <c r="E23" s="134"/>
      <c r="F23" s="137" t="s">
        <v>59</v>
      </c>
      <c r="G23" s="137" t="s">
        <v>279</v>
      </c>
      <c r="H23" s="95">
        <v>44329</v>
      </c>
      <c r="I23" s="302"/>
      <c r="J23" s="305"/>
      <c r="K23" s="305"/>
      <c r="L23" s="308"/>
    </row>
    <row r="24" spans="1:12" ht="30" customHeight="1" thickBot="1">
      <c r="A24" s="85" t="s">
        <v>309</v>
      </c>
      <c r="B24" s="86" t="s">
        <v>371</v>
      </c>
      <c r="C24" s="87">
        <v>44327</v>
      </c>
      <c r="D24" s="88" t="s">
        <v>132</v>
      </c>
      <c r="E24" s="88" t="s">
        <v>133</v>
      </c>
      <c r="F24" s="138" t="s">
        <v>59</v>
      </c>
      <c r="G24" s="138" t="s">
        <v>279</v>
      </c>
      <c r="H24" s="90">
        <v>44329</v>
      </c>
      <c r="I24" s="303"/>
      <c r="J24" s="306"/>
      <c r="K24" s="306"/>
      <c r="L24" s="309"/>
    </row>
    <row r="25" spans="1:12" ht="30" customHeight="1">
      <c r="A25" s="79" t="s">
        <v>206</v>
      </c>
      <c r="B25" s="80" t="s">
        <v>207</v>
      </c>
      <c r="C25" s="81">
        <v>44329</v>
      </c>
      <c r="D25" s="82"/>
      <c r="E25" s="82"/>
      <c r="F25" s="82" t="s">
        <v>395</v>
      </c>
      <c r="G25" s="83" t="s">
        <v>116</v>
      </c>
      <c r="H25" s="84">
        <v>44331</v>
      </c>
      <c r="I25" s="301"/>
      <c r="J25" s="304">
        <f>C27+47</f>
        <v>44381</v>
      </c>
      <c r="K25" s="304">
        <f>C27+48</f>
        <v>44382</v>
      </c>
      <c r="L25" s="307">
        <f>C27+50</f>
        <v>44384</v>
      </c>
    </row>
    <row r="26" spans="1:12" ht="30" customHeight="1">
      <c r="A26" s="152" t="s">
        <v>385</v>
      </c>
      <c r="B26" s="153" t="s">
        <v>386</v>
      </c>
      <c r="C26" s="133">
        <v>44334</v>
      </c>
      <c r="D26" s="134"/>
      <c r="E26" s="134"/>
      <c r="F26" s="137" t="s">
        <v>59</v>
      </c>
      <c r="G26" s="137" t="s">
        <v>279</v>
      </c>
      <c r="H26" s="95">
        <v>44336</v>
      </c>
      <c r="I26" s="302"/>
      <c r="J26" s="305"/>
      <c r="K26" s="305"/>
      <c r="L26" s="308"/>
    </row>
    <row r="27" spans="1:12" ht="30" customHeight="1" thickBot="1">
      <c r="A27" s="85" t="s">
        <v>396</v>
      </c>
      <c r="B27" s="86" t="s">
        <v>316</v>
      </c>
      <c r="C27" s="87">
        <v>44334</v>
      </c>
      <c r="D27" s="88" t="s">
        <v>132</v>
      </c>
      <c r="E27" s="88" t="s">
        <v>133</v>
      </c>
      <c r="F27" s="138" t="s">
        <v>59</v>
      </c>
      <c r="G27" s="138" t="s">
        <v>279</v>
      </c>
      <c r="H27" s="90">
        <v>44336</v>
      </c>
      <c r="I27" s="303"/>
      <c r="J27" s="306"/>
      <c r="K27" s="306"/>
      <c r="L27" s="309"/>
    </row>
    <row r="28" spans="1:12" ht="30" customHeight="1">
      <c r="A28" s="79" t="s">
        <v>134</v>
      </c>
      <c r="B28" s="80" t="s">
        <v>216</v>
      </c>
      <c r="C28" s="81">
        <v>44336</v>
      </c>
      <c r="D28" s="82"/>
      <c r="E28" s="82"/>
      <c r="F28" s="82" t="s">
        <v>395</v>
      </c>
      <c r="G28" s="83" t="s">
        <v>116</v>
      </c>
      <c r="H28" s="84">
        <v>44338</v>
      </c>
      <c r="I28" s="301"/>
      <c r="J28" s="304">
        <f>C30+47</f>
        <v>44388</v>
      </c>
      <c r="K28" s="304">
        <f>C30+48</f>
        <v>44389</v>
      </c>
      <c r="L28" s="307">
        <f>C30+50</f>
        <v>44391</v>
      </c>
    </row>
    <row r="29" spans="1:12" ht="30" customHeight="1">
      <c r="A29" s="152" t="s">
        <v>387</v>
      </c>
      <c r="B29" s="153" t="s">
        <v>388</v>
      </c>
      <c r="C29" s="133">
        <v>44341</v>
      </c>
      <c r="D29" s="134"/>
      <c r="E29" s="134"/>
      <c r="F29" s="137" t="s">
        <v>59</v>
      </c>
      <c r="G29" s="137" t="s">
        <v>279</v>
      </c>
      <c r="H29" s="95">
        <v>44343</v>
      </c>
      <c r="I29" s="302"/>
      <c r="J29" s="305"/>
      <c r="K29" s="305"/>
      <c r="L29" s="308"/>
    </row>
    <row r="30" spans="1:12" ht="30" customHeight="1" thickBot="1">
      <c r="A30" s="85" t="s">
        <v>372</v>
      </c>
      <c r="B30" s="86" t="s">
        <v>333</v>
      </c>
      <c r="C30" s="87">
        <v>44341</v>
      </c>
      <c r="D30" s="88" t="s">
        <v>132</v>
      </c>
      <c r="E30" s="88" t="s">
        <v>133</v>
      </c>
      <c r="F30" s="138" t="s">
        <v>59</v>
      </c>
      <c r="G30" s="138" t="s">
        <v>279</v>
      </c>
      <c r="H30" s="90">
        <v>44343</v>
      </c>
      <c r="I30" s="303"/>
      <c r="J30" s="306"/>
      <c r="K30" s="306"/>
      <c r="L30" s="309"/>
    </row>
    <row r="31" spans="1:12" ht="30" customHeight="1">
      <c r="A31" s="79" t="s">
        <v>106</v>
      </c>
      <c r="B31" s="80" t="s">
        <v>207</v>
      </c>
      <c r="C31" s="81">
        <v>44343</v>
      </c>
      <c r="D31" s="82"/>
      <c r="E31" s="82"/>
      <c r="F31" s="82" t="s">
        <v>395</v>
      </c>
      <c r="G31" s="83" t="s">
        <v>116</v>
      </c>
      <c r="H31" s="84">
        <v>44345</v>
      </c>
      <c r="I31" s="301"/>
      <c r="J31" s="304">
        <f>C33+47</f>
        <v>44395</v>
      </c>
      <c r="K31" s="304">
        <f>C33+48</f>
        <v>44396</v>
      </c>
      <c r="L31" s="307">
        <f>C33+50</f>
        <v>44398</v>
      </c>
    </row>
    <row r="32" spans="1:12" ht="30" customHeight="1">
      <c r="A32" s="152" t="s">
        <v>309</v>
      </c>
      <c r="B32" s="153" t="s">
        <v>371</v>
      </c>
      <c r="C32" s="133">
        <v>44347</v>
      </c>
      <c r="D32" s="134" t="s">
        <v>132</v>
      </c>
      <c r="E32" s="134" t="s">
        <v>133</v>
      </c>
      <c r="F32" s="137" t="s">
        <v>59</v>
      </c>
      <c r="G32" s="137" t="s">
        <v>279</v>
      </c>
      <c r="H32" s="95">
        <v>44349</v>
      </c>
      <c r="I32" s="302"/>
      <c r="J32" s="305"/>
      <c r="K32" s="305"/>
      <c r="L32" s="308"/>
    </row>
    <row r="33" spans="1:12" ht="30" customHeight="1" thickBot="1">
      <c r="A33" s="85" t="s">
        <v>78</v>
      </c>
      <c r="B33" s="86" t="s">
        <v>366</v>
      </c>
      <c r="C33" s="87">
        <v>44348</v>
      </c>
      <c r="D33" s="88"/>
      <c r="E33" s="88"/>
      <c r="F33" s="138" t="s">
        <v>59</v>
      </c>
      <c r="G33" s="138" t="s">
        <v>279</v>
      </c>
      <c r="H33" s="90">
        <v>44350</v>
      </c>
      <c r="I33" s="303"/>
      <c r="J33" s="306"/>
      <c r="K33" s="306"/>
      <c r="L33" s="309"/>
    </row>
    <row r="34" spans="1:12" ht="30" customHeight="1">
      <c r="A34" s="79" t="s">
        <v>282</v>
      </c>
      <c r="B34" s="80" t="s">
        <v>397</v>
      </c>
      <c r="C34" s="81">
        <v>44350</v>
      </c>
      <c r="D34" s="82"/>
      <c r="E34" s="82"/>
      <c r="F34" s="82" t="s">
        <v>395</v>
      </c>
      <c r="G34" s="83" t="s">
        <v>116</v>
      </c>
      <c r="H34" s="84">
        <v>44352</v>
      </c>
      <c r="I34" s="301"/>
      <c r="J34" s="304">
        <f>C36+47</f>
        <v>44402</v>
      </c>
      <c r="K34" s="304">
        <f>C36+48</f>
        <v>44403</v>
      </c>
      <c r="L34" s="307">
        <f>C36+50</f>
        <v>44405</v>
      </c>
    </row>
    <row r="35" spans="1:12" ht="30" customHeight="1">
      <c r="A35" s="152" t="s">
        <v>78</v>
      </c>
      <c r="B35" s="153" t="s">
        <v>389</v>
      </c>
      <c r="C35" s="133">
        <v>44355</v>
      </c>
      <c r="D35" s="134"/>
      <c r="E35" s="134"/>
      <c r="F35" s="137" t="s">
        <v>59</v>
      </c>
      <c r="G35" s="137" t="s">
        <v>279</v>
      </c>
      <c r="H35" s="95">
        <v>44357</v>
      </c>
      <c r="I35" s="302"/>
      <c r="J35" s="305"/>
      <c r="K35" s="305"/>
      <c r="L35" s="308"/>
    </row>
    <row r="36" spans="1:12" ht="30" customHeight="1" thickBot="1">
      <c r="A36" s="85" t="s">
        <v>185</v>
      </c>
      <c r="B36" s="86" t="s">
        <v>371</v>
      </c>
      <c r="C36" s="87">
        <v>44355</v>
      </c>
      <c r="D36" s="88" t="s">
        <v>132</v>
      </c>
      <c r="E36" s="88" t="s">
        <v>133</v>
      </c>
      <c r="F36" s="138" t="s">
        <v>59</v>
      </c>
      <c r="G36" s="138" t="s">
        <v>279</v>
      </c>
      <c r="H36" s="90">
        <v>44357</v>
      </c>
      <c r="I36" s="303"/>
      <c r="J36" s="306"/>
      <c r="K36" s="306"/>
      <c r="L36" s="309"/>
    </row>
    <row r="37" spans="1:12" ht="30" customHeight="1">
      <c r="A37" s="79" t="s">
        <v>61</v>
      </c>
      <c r="B37" s="80" t="s">
        <v>398</v>
      </c>
      <c r="C37" s="81">
        <v>44357</v>
      </c>
      <c r="D37" s="82"/>
      <c r="E37" s="82"/>
      <c r="F37" s="82" t="s">
        <v>395</v>
      </c>
      <c r="G37" s="83" t="s">
        <v>116</v>
      </c>
      <c r="H37" s="84">
        <v>44359</v>
      </c>
      <c r="I37" s="301"/>
      <c r="J37" s="304">
        <f>C39+47</f>
        <v>44409</v>
      </c>
      <c r="K37" s="304">
        <f>C39+48</f>
        <v>44410</v>
      </c>
      <c r="L37" s="307">
        <f>C39+50</f>
        <v>44412</v>
      </c>
    </row>
    <row r="38" spans="1:12" ht="30" customHeight="1">
      <c r="A38" s="152" t="s">
        <v>390</v>
      </c>
      <c r="B38" s="153" t="s">
        <v>386</v>
      </c>
      <c r="C38" s="133">
        <v>44362</v>
      </c>
      <c r="D38" s="134"/>
      <c r="E38" s="134"/>
      <c r="F38" s="137" t="s">
        <v>59</v>
      </c>
      <c r="G38" s="137" t="s">
        <v>279</v>
      </c>
      <c r="H38" s="95">
        <v>44364</v>
      </c>
      <c r="I38" s="302"/>
      <c r="J38" s="305"/>
      <c r="K38" s="305"/>
      <c r="L38" s="308"/>
    </row>
    <row r="39" spans="1:12" ht="30" customHeight="1" thickBot="1">
      <c r="A39" s="85" t="s">
        <v>130</v>
      </c>
      <c r="B39" s="86" t="s">
        <v>363</v>
      </c>
      <c r="C39" s="87">
        <v>44362</v>
      </c>
      <c r="D39" s="88" t="s">
        <v>132</v>
      </c>
      <c r="E39" s="88" t="s">
        <v>133</v>
      </c>
      <c r="F39" s="138" t="s">
        <v>59</v>
      </c>
      <c r="G39" s="138" t="s">
        <v>279</v>
      </c>
      <c r="H39" s="90">
        <v>44364</v>
      </c>
      <c r="I39" s="303"/>
      <c r="J39" s="306"/>
      <c r="K39" s="306"/>
      <c r="L39" s="309"/>
    </row>
    <row r="40" spans="1:12" ht="30" customHeight="1">
      <c r="A40" s="79" t="s">
        <v>278</v>
      </c>
      <c r="B40" s="80" t="s">
        <v>399</v>
      </c>
      <c r="C40" s="81">
        <v>44364</v>
      </c>
      <c r="D40" s="82"/>
      <c r="E40" s="82"/>
      <c r="F40" s="82" t="s">
        <v>395</v>
      </c>
      <c r="G40" s="83" t="s">
        <v>116</v>
      </c>
      <c r="H40" s="84">
        <v>44366</v>
      </c>
      <c r="I40" s="301"/>
      <c r="J40" s="304">
        <f>C42+47</f>
        <v>44416</v>
      </c>
      <c r="K40" s="304">
        <f>C42+48</f>
        <v>44417</v>
      </c>
      <c r="L40" s="307">
        <f>C42+50</f>
        <v>44419</v>
      </c>
    </row>
    <row r="41" spans="1:12" ht="30" customHeight="1">
      <c r="A41" s="152" t="s">
        <v>391</v>
      </c>
      <c r="B41" s="153" t="s">
        <v>392</v>
      </c>
      <c r="C41" s="133">
        <v>44369</v>
      </c>
      <c r="D41" s="134"/>
      <c r="E41" s="134"/>
      <c r="F41" s="137" t="s">
        <v>59</v>
      </c>
      <c r="G41" s="137" t="s">
        <v>279</v>
      </c>
      <c r="H41" s="95">
        <v>44371</v>
      </c>
      <c r="I41" s="302"/>
      <c r="J41" s="305"/>
      <c r="K41" s="305"/>
      <c r="L41" s="308"/>
    </row>
    <row r="42" spans="1:12" ht="30" customHeight="1" thickBot="1">
      <c r="A42" s="85" t="s">
        <v>400</v>
      </c>
      <c r="B42" s="86" t="s">
        <v>401</v>
      </c>
      <c r="C42" s="87">
        <v>44369</v>
      </c>
      <c r="D42" s="88" t="s">
        <v>132</v>
      </c>
      <c r="E42" s="88" t="s">
        <v>133</v>
      </c>
      <c r="F42" s="138" t="s">
        <v>59</v>
      </c>
      <c r="G42" s="138" t="s">
        <v>279</v>
      </c>
      <c r="H42" s="90">
        <v>44371</v>
      </c>
      <c r="I42" s="303"/>
      <c r="J42" s="306"/>
      <c r="K42" s="306"/>
      <c r="L42" s="309"/>
    </row>
    <row r="44" spans="8:11" ht="19.5">
      <c r="H44" s="158"/>
      <c r="I44" s="11" t="s">
        <v>13</v>
      </c>
      <c r="K44" s="108" t="s">
        <v>37</v>
      </c>
    </row>
    <row r="45" spans="1:20" ht="19.5">
      <c r="A45" s="45" t="s">
        <v>12</v>
      </c>
      <c r="B45" s="45"/>
      <c r="C45" s="106"/>
      <c r="D45" s="106"/>
      <c r="E45" s="106"/>
      <c r="F45" s="106"/>
      <c r="G45" s="106"/>
      <c r="H45" s="158"/>
      <c r="I45" s="111" t="s">
        <v>15</v>
      </c>
      <c r="J45" s="109"/>
      <c r="K45" s="109"/>
      <c r="M45" s="1"/>
      <c r="N45" s="1"/>
      <c r="O45" s="1"/>
      <c r="P45" s="1"/>
      <c r="Q45" s="1"/>
      <c r="R45" s="1"/>
      <c r="S45" s="1"/>
      <c r="T45" s="1"/>
    </row>
    <row r="46" spans="1:20" ht="20.25">
      <c r="A46" s="45" t="s">
        <v>14</v>
      </c>
      <c r="B46" s="45"/>
      <c r="C46" s="106"/>
      <c r="D46" s="106"/>
      <c r="E46" s="106"/>
      <c r="F46" s="106"/>
      <c r="G46" s="106"/>
      <c r="H46" s="158"/>
      <c r="I46" s="114" t="s">
        <v>176</v>
      </c>
      <c r="J46" s="109"/>
      <c r="K46" s="109"/>
      <c r="L46" s="1"/>
      <c r="M46" s="1"/>
      <c r="N46" s="1"/>
      <c r="O46" s="1"/>
      <c r="P46" s="1"/>
      <c r="Q46" s="1"/>
      <c r="R46" s="1"/>
      <c r="S46" s="1"/>
      <c r="T46" s="1"/>
    </row>
    <row r="47" spans="1:20" ht="20.25">
      <c r="A47" s="112"/>
      <c r="B47" s="112"/>
      <c r="C47" s="113"/>
      <c r="D47" s="113"/>
      <c r="E47" s="113"/>
      <c r="F47" s="113"/>
      <c r="G47" s="113"/>
      <c r="H47" s="158"/>
      <c r="I47" s="115" t="s">
        <v>177</v>
      </c>
      <c r="J47" s="109"/>
      <c r="K47" s="109"/>
      <c r="L47" s="1"/>
      <c r="M47" s="1"/>
      <c r="N47" s="1"/>
      <c r="O47" s="1"/>
      <c r="P47" s="1"/>
      <c r="Q47" s="1"/>
      <c r="R47" s="1"/>
      <c r="S47" s="1"/>
      <c r="T47" s="1"/>
    </row>
    <row r="48" spans="1:20" ht="19.5">
      <c r="A48" s="51" t="s">
        <v>16</v>
      </c>
      <c r="B48" s="45"/>
      <c r="C48" s="12"/>
      <c r="D48" s="106"/>
      <c r="E48" s="106"/>
      <c r="F48" s="106"/>
      <c r="G48" s="106"/>
      <c r="H48" s="158"/>
      <c r="I48" s="158"/>
      <c r="J48" s="109"/>
      <c r="K48" s="109"/>
      <c r="L48" s="1"/>
      <c r="M48" s="1"/>
      <c r="N48" s="1"/>
      <c r="O48" s="1"/>
      <c r="P48" s="1"/>
      <c r="Q48" s="1"/>
      <c r="R48" s="1"/>
      <c r="S48" s="1"/>
      <c r="T48" s="1"/>
    </row>
    <row r="49" spans="1:20" ht="24.75">
      <c r="A49" s="56" t="s">
        <v>17</v>
      </c>
      <c r="B49" s="116" t="s">
        <v>18</v>
      </c>
      <c r="C49" s="13"/>
      <c r="D49" s="14"/>
      <c r="E49" s="14"/>
      <c r="F49" s="14"/>
      <c r="G49" s="14"/>
      <c r="H49" s="117" t="s">
        <v>21</v>
      </c>
      <c r="I49" s="17" t="s">
        <v>49</v>
      </c>
      <c r="J49" s="109"/>
      <c r="K49" s="109"/>
      <c r="L49" s="1"/>
      <c r="M49" s="1"/>
      <c r="N49" s="1"/>
      <c r="O49" s="1"/>
      <c r="P49" s="1"/>
      <c r="Q49" s="1"/>
      <c r="R49" s="1"/>
      <c r="S49" s="1"/>
      <c r="T49" s="1"/>
    </row>
    <row r="50" spans="1:20" ht="24.75">
      <c r="A50" s="56" t="s">
        <v>19</v>
      </c>
      <c r="B50" s="116" t="s">
        <v>20</v>
      </c>
      <c r="C50" s="13"/>
      <c r="D50" s="15"/>
      <c r="E50" s="15"/>
      <c r="F50" s="15"/>
      <c r="G50" s="15"/>
      <c r="H50" s="117" t="s">
        <v>21</v>
      </c>
      <c r="I50" s="19" t="s">
        <v>50</v>
      </c>
      <c r="J50" s="109"/>
      <c r="K50" s="109"/>
      <c r="L50" s="1"/>
      <c r="M50" s="1"/>
      <c r="N50" s="1"/>
      <c r="O50" s="1"/>
      <c r="P50" s="1"/>
      <c r="Q50" s="1"/>
      <c r="R50" s="1"/>
      <c r="S50" s="1"/>
      <c r="T50" s="1"/>
    </row>
    <row r="51" spans="1:20" ht="24.75">
      <c r="A51" s="56" t="s">
        <v>31</v>
      </c>
      <c r="B51" s="118" t="s">
        <v>32</v>
      </c>
      <c r="C51" s="32"/>
      <c r="D51" s="32"/>
      <c r="E51" s="32"/>
      <c r="F51" s="32"/>
      <c r="G51" s="32"/>
      <c r="H51" s="117" t="s">
        <v>21</v>
      </c>
      <c r="I51" s="21" t="s">
        <v>22</v>
      </c>
      <c r="J51" s="109"/>
      <c r="K51" s="109"/>
      <c r="L51" s="1"/>
      <c r="M51" s="1"/>
      <c r="N51" s="1"/>
      <c r="O51" s="1"/>
      <c r="P51" s="1"/>
      <c r="Q51" s="1"/>
      <c r="R51" s="1"/>
      <c r="S51" s="1"/>
      <c r="T51" s="1"/>
    </row>
    <row r="52" spans="1:20" ht="24.75">
      <c r="A52" s="56" t="s">
        <v>33</v>
      </c>
      <c r="B52" s="108" t="s">
        <v>34</v>
      </c>
      <c r="C52" s="113"/>
      <c r="D52" s="18"/>
      <c r="E52" s="18"/>
      <c r="F52" s="18"/>
      <c r="G52" s="18"/>
      <c r="H52" s="117" t="s">
        <v>21</v>
      </c>
      <c r="I52" s="21" t="s">
        <v>23</v>
      </c>
      <c r="J52" s="109"/>
      <c r="K52" s="109"/>
      <c r="L52" s="1"/>
      <c r="M52" s="1"/>
      <c r="N52" s="1"/>
      <c r="O52" s="1"/>
      <c r="P52" s="1"/>
      <c r="Q52" s="1"/>
      <c r="R52" s="1"/>
      <c r="S52" s="1"/>
      <c r="T52" s="1"/>
    </row>
    <row r="53" spans="1:20" ht="24.75">
      <c r="A53" s="56" t="s">
        <v>35</v>
      </c>
      <c r="B53" s="108" t="s">
        <v>36</v>
      </c>
      <c r="C53" s="113"/>
      <c r="D53" s="20"/>
      <c r="E53" s="20"/>
      <c r="F53" s="20"/>
      <c r="G53" s="20"/>
      <c r="H53" s="117" t="s">
        <v>21</v>
      </c>
      <c r="I53" s="21" t="s">
        <v>178</v>
      </c>
      <c r="J53" s="26"/>
      <c r="L53" s="1"/>
      <c r="M53" s="1"/>
      <c r="N53" s="1"/>
      <c r="O53" s="1"/>
      <c r="P53" s="1"/>
      <c r="Q53" s="1"/>
      <c r="R53" s="1"/>
      <c r="S53" s="1"/>
      <c r="T53" s="1"/>
    </row>
    <row r="54" spans="1:20" ht="24.75">
      <c r="A54" s="1"/>
      <c r="B54" s="1"/>
      <c r="C54" s="1"/>
      <c r="D54" s="13"/>
      <c r="E54" s="12"/>
      <c r="F54" s="12"/>
      <c r="G54" s="12"/>
      <c r="H54" s="117" t="s">
        <v>21</v>
      </c>
      <c r="I54" s="21" t="s">
        <v>179</v>
      </c>
      <c r="J54" s="26"/>
      <c r="L54" s="1"/>
      <c r="M54" s="1"/>
      <c r="N54" s="1"/>
      <c r="O54" s="1"/>
      <c r="P54" s="1"/>
      <c r="Q54" s="1"/>
      <c r="R54" s="1"/>
      <c r="S54" s="1"/>
      <c r="T54" s="1"/>
    </row>
  </sheetData>
  <sheetProtection/>
  <mergeCells count="60">
    <mergeCell ref="I7:I9"/>
    <mergeCell ref="I10:I12"/>
    <mergeCell ref="L10:L12"/>
    <mergeCell ref="J10:J12"/>
    <mergeCell ref="K10:K12"/>
    <mergeCell ref="L16:L18"/>
    <mergeCell ref="L13:L15"/>
    <mergeCell ref="L28:L30"/>
    <mergeCell ref="J22:J24"/>
    <mergeCell ref="K22:K24"/>
    <mergeCell ref="L25:L27"/>
    <mergeCell ref="K19:K21"/>
    <mergeCell ref="L19:L21"/>
    <mergeCell ref="L22:L24"/>
    <mergeCell ref="A5:A6"/>
    <mergeCell ref="B5:B6"/>
    <mergeCell ref="C5:C6"/>
    <mergeCell ref="D5:D6"/>
    <mergeCell ref="E5:E6"/>
    <mergeCell ref="F5:F6"/>
    <mergeCell ref="H5:H6"/>
    <mergeCell ref="K13:K15"/>
    <mergeCell ref="I19:I21"/>
    <mergeCell ref="J28:J30"/>
    <mergeCell ref="I25:I27"/>
    <mergeCell ref="J25:J27"/>
    <mergeCell ref="J16:J18"/>
    <mergeCell ref="K16:K18"/>
    <mergeCell ref="K28:K30"/>
    <mergeCell ref="I22:I24"/>
    <mergeCell ref="I31:I33"/>
    <mergeCell ref="J31:J33"/>
    <mergeCell ref="K31:K33"/>
    <mergeCell ref="J19:J21"/>
    <mergeCell ref="J5:J6"/>
    <mergeCell ref="G5:G6"/>
    <mergeCell ref="I16:I18"/>
    <mergeCell ref="K25:K27"/>
    <mergeCell ref="J7:J9"/>
    <mergeCell ref="K7:K9"/>
    <mergeCell ref="K37:K39"/>
    <mergeCell ref="L37:L39"/>
    <mergeCell ref="L31:L33"/>
    <mergeCell ref="I5:I6"/>
    <mergeCell ref="K5:K6"/>
    <mergeCell ref="L5:L6"/>
    <mergeCell ref="L7:L9"/>
    <mergeCell ref="I13:I15"/>
    <mergeCell ref="J13:J15"/>
    <mergeCell ref="I28:I30"/>
    <mergeCell ref="I40:I42"/>
    <mergeCell ref="J40:J42"/>
    <mergeCell ref="K40:K42"/>
    <mergeCell ref="L40:L42"/>
    <mergeCell ref="I34:I36"/>
    <mergeCell ref="J34:J36"/>
    <mergeCell ref="K34:K36"/>
    <mergeCell ref="L34:L36"/>
    <mergeCell ref="I37:I39"/>
    <mergeCell ref="J37:J39"/>
  </mergeCells>
  <hyperlinks>
    <hyperlink ref="B52" r:id="rId1" display="https://vn.one-line.com/standard-page/demurrage-and-detention-free-time-and-charges"/>
    <hyperlink ref="B53" r:id="rId2" display="https://vn.one-line.com/standard-page/local-charges-and-tariff"/>
    <hyperlink ref="K44" r:id="rId3" display="http://www.vn.one-line.com/"/>
    <hyperlink ref="I52" r:id="rId4" display="mailto:vn.sgn.exdoc@one-line.com"/>
    <hyperlink ref="I51" r:id="rId5" display="mailto:vn.sgn.ofs.si@one-line.com"/>
    <hyperlink ref="B49" r:id="rId6" display="https://www.one-line.com/en/vessels "/>
    <hyperlink ref="B50" r:id="rId7" display="https://ecomm.one-line.com/ecom/CUP_HOM_3005.do?sessLocale=en"/>
  </hyperlinks>
  <printOptions horizontalCentered="1"/>
  <pageMargins left="0" right="0" top="1.5" bottom="0" header="0" footer="0"/>
  <pageSetup fitToHeight="1" fitToWidth="1" horizontalDpi="600" verticalDpi="600" orientation="landscape" paperSize="9" scale="31" r:id="rId9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 Ngan</dc:creator>
  <cp:keywords/>
  <dc:description/>
  <cp:lastModifiedBy>Phuoc Lehong</cp:lastModifiedBy>
  <cp:lastPrinted>2019-08-15T01:49:21Z</cp:lastPrinted>
  <dcterms:created xsi:type="dcterms:W3CDTF">2018-03-05T07:20:24Z</dcterms:created>
  <dcterms:modified xsi:type="dcterms:W3CDTF">2021-04-13T04:49:03Z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